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65" activeTab="0"/>
  </bookViews>
  <sheets>
    <sheet name="Adat (yeni)" sheetId="1" r:id="rId1"/>
    <sheet name="Adat (eski)" sheetId="2" r:id="rId2"/>
  </sheets>
  <definedNames/>
  <calcPr fullCalcOnLoad="1"/>
</workbook>
</file>

<file path=xl/comments1.xml><?xml version="1.0" encoding="utf-8"?>
<comments xmlns="http://schemas.openxmlformats.org/spreadsheetml/2006/main">
  <authors>
    <author>SMMM</author>
  </authors>
  <commentList>
    <comment ref="F6" authorId="0">
      <text>
        <r>
          <rPr>
            <b/>
            <sz val="8"/>
            <rFont val="Tahoma"/>
            <family val="2"/>
          </rPr>
          <t xml:space="preserve">Kullanacağınız faiz oranını kontrol ediniz.
</t>
        </r>
      </text>
    </comment>
  </commentList>
</comments>
</file>

<file path=xl/comments2.xml><?xml version="1.0" encoding="utf-8"?>
<comments xmlns="http://schemas.openxmlformats.org/spreadsheetml/2006/main">
  <authors>
    <author>SMMM</author>
  </authors>
  <commentList>
    <comment ref="B7" authorId="0">
      <text>
        <r>
          <rPr>
            <b/>
            <sz val="8"/>
            <rFont val="Tahoma"/>
            <family val="0"/>
          </rPr>
          <t>Tarihi güncellemeyi unutmayınız.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Kullanacağınız faiz oranını kontrol ediniz.
</t>
        </r>
      </text>
    </comment>
  </commentList>
</comments>
</file>

<file path=xl/sharedStrings.xml><?xml version="1.0" encoding="utf-8"?>
<sst xmlns="http://schemas.openxmlformats.org/spreadsheetml/2006/main" count="59" uniqueCount="30">
  <si>
    <t>TARİH</t>
  </si>
  <si>
    <t>GÜN</t>
  </si>
  <si>
    <t>GÜN X FAİZ</t>
  </si>
  <si>
    <t>GÜN X FAİZ + 36500</t>
  </si>
  <si>
    <t>BAKİYE</t>
  </si>
  <si>
    <t>FAİZ TUTARI</t>
  </si>
  <si>
    <t xml:space="preserve">……………….LTD.ŞTİ. </t>
  </si>
  <si>
    <t>ORTAK ADI SOYADI</t>
  </si>
  <si>
    <t>SON TARİH</t>
  </si>
  <si>
    <t>BORÇ</t>
  </si>
  <si>
    <t>ALACAK</t>
  </si>
  <si>
    <t>MUHASEBE KAYDI</t>
  </si>
  <si>
    <t>……. Ft. Ortak Adı Soyadı</t>
  </si>
  <si>
    <t>Maliye Bakanlığı, her ne kadar KDV'de tahakkuk ettirilmelidir desede, KDV'nin tahakkuk</t>
  </si>
  <si>
    <t xml:space="preserve">ettirilmemesi yönünde kazanılmış danıştay kararlarının varlığının bilinciyle KDV </t>
  </si>
  <si>
    <t>tahakkuk ettirilmemiştir. Yinede karar sizin…</t>
  </si>
  <si>
    <t>Bu dosyayı Güncellemek İçin Tıklayınız!</t>
  </si>
  <si>
    <t>183 Nolu dosya</t>
  </si>
  <si>
    <t>Güncelleme Adresi:http://www.mustafagulsen.com/download/default.asp</t>
  </si>
  <si>
    <t>131.001</t>
  </si>
  <si>
    <t>642.001</t>
  </si>
  <si>
    <t>1-6 Ay Avans Hs.Gereği</t>
  </si>
  <si>
    <t>NOT: Bu çalışma, Sayın SMMM Nusret Kurdoğlu Hocamızdan alınan bilgiler ışığında hazılanmıştır.</t>
  </si>
  <si>
    <t>Avans Oranları İçin tıklayınız!</t>
  </si>
  <si>
    <t>FAİZ ORANI %</t>
  </si>
  <si>
    <t>01.01.2008 - 31.12.2008</t>
  </si>
  <si>
    <t>SMMM Mustafa Gülşen</t>
  </si>
  <si>
    <t>(GÜN x FAİZ x BAKİYE) / 36500</t>
  </si>
  <si>
    <t>DİKKAT: İdare bakiye üzerinden hesaplama yöntemini uygulaması nedeniyle, hareketler üzerinden hesaplama yöntemi kullanmayınız. Yinede eski yöntem nedeniyle burada tabloyu listeliyoruz. Adat (yeni) sayfasına geçiniz.</t>
  </si>
  <si>
    <t>Not: İdarenin bakiyeler üzerinden işlem yapması nedeniyle bu tablo güncellenmiştir. 20.10.2009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</si>
</sst>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"/>
    <numFmt numFmtId="165" formatCode="#,##0_ ;\-#,##0\ "/>
    <numFmt numFmtId="166" formatCode="#,##0;[Red]#,##0"/>
    <numFmt numFmtId="167" formatCode="#,##0_ ;[Red]\-#,##0\ "/>
    <numFmt numFmtId="168" formatCode="dd"/>
    <numFmt numFmtId="169" formatCode="#,##0\ &quot;TL&quot;"/>
    <numFmt numFmtId="170" formatCode="mmm/yyyy"/>
    <numFmt numFmtId="171" formatCode="#,##0.00_ ;[Red]\-#,##0.00\ "/>
    <numFmt numFmtId="172" formatCode="[$-41F]dd\ mmmm\ yyyy\ dddd"/>
  </numFmts>
  <fonts count="9">
    <font>
      <sz val="10"/>
      <name val="Arial Tur"/>
      <family val="0"/>
    </font>
    <font>
      <sz val="9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i/>
      <u val="single"/>
      <sz val="9"/>
      <color indexed="12"/>
      <name val="Arial Tur"/>
      <family val="0"/>
    </font>
    <font>
      <b/>
      <sz val="8"/>
      <name val="Tahoma"/>
      <family val="0"/>
    </font>
    <font>
      <sz val="18"/>
      <color indexed="10"/>
      <name val="Arial Tur"/>
      <family val="0"/>
    </font>
    <font>
      <b/>
      <sz val="10"/>
      <color indexed="10"/>
      <name val="Arial Tur"/>
      <family val="0"/>
    </font>
    <font>
      <b/>
      <sz val="8"/>
      <name val="Arial Tu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 wrapText="1"/>
    </xf>
    <xf numFmtId="1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171" fontId="1" fillId="0" borderId="0" xfId="0" applyNumberFormat="1" applyFont="1" applyAlignment="1">
      <alignment/>
    </xf>
    <xf numFmtId="171" fontId="0" fillId="0" borderId="0" xfId="0" applyNumberFormat="1" applyAlignment="1">
      <alignment/>
    </xf>
    <xf numFmtId="4" fontId="1" fillId="0" borderId="0" xfId="0" applyNumberFormat="1" applyFont="1" applyAlignment="1">
      <alignment horizontal="center"/>
    </xf>
    <xf numFmtId="171" fontId="1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17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0" fillId="0" borderId="4" xfId="0" applyNumberFormat="1" applyBorder="1" applyAlignment="1">
      <alignment/>
    </xf>
    <xf numFmtId="14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1" fontId="0" fillId="0" borderId="8" xfId="0" applyNumberFormat="1" applyBorder="1" applyAlignment="1">
      <alignment/>
    </xf>
    <xf numFmtId="0" fontId="2" fillId="0" borderId="0" xfId="18" applyAlignment="1">
      <alignment/>
    </xf>
    <xf numFmtId="0" fontId="4" fillId="0" borderId="0" xfId="18" applyFont="1" applyAlignment="1">
      <alignment/>
    </xf>
    <xf numFmtId="49" fontId="0" fillId="0" borderId="5" xfId="0" applyNumberFormat="1" applyBorder="1" applyAlignment="1">
      <alignment horizontal="left"/>
    </xf>
    <xf numFmtId="49" fontId="0" fillId="0" borderId="5" xfId="0" applyNumberFormat="1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9" xfId="0" applyBorder="1" applyAlignment="1">
      <alignment/>
    </xf>
    <xf numFmtId="14" fontId="0" fillId="0" borderId="0" xfId="0" applyNumberFormat="1" applyAlignment="1">
      <alignment horizontal="right"/>
    </xf>
    <xf numFmtId="14" fontId="1" fillId="2" borderId="10" xfId="0" applyNumberFormat="1" applyFont="1" applyFill="1" applyBorder="1" applyAlignment="1">
      <alignment horizontal="center"/>
    </xf>
    <xf numFmtId="0" fontId="2" fillId="0" borderId="0" xfId="18" applyFont="1" applyAlignment="1">
      <alignment/>
    </xf>
    <xf numFmtId="0" fontId="2" fillId="0" borderId="0" xfId="18" applyFont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14" fontId="1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8" applyAlignment="1">
      <alignment/>
    </xf>
    <xf numFmtId="0" fontId="6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cmb.gov.tr/yeni/reeskont/reeskont.html" TargetMode="External" /><Relationship Id="rId2" Type="http://schemas.openxmlformats.org/officeDocument/2006/relationships/hyperlink" Target="http://www.mustafagulsen.com.tr/pratik/reeskontavans.htm" TargetMode="External" /><Relationship Id="rId3" Type="http://schemas.openxmlformats.org/officeDocument/2006/relationships/hyperlink" Target="http://www.tcmb.gov.tr/yeni/reeskont/reeskont.html" TargetMode="External" /><Relationship Id="rId4" Type="http://schemas.openxmlformats.org/officeDocument/2006/relationships/hyperlink" Target="http://www.mustafagulsen.com/download/index.asp" TargetMode="External" /><Relationship Id="rId5" Type="http://schemas.openxmlformats.org/officeDocument/2006/relationships/hyperlink" Target="http://www.mustafagulsen.com/download/default.asp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cmb.gov.tr/yeni/reeskont/reeskont.html" TargetMode="External" /><Relationship Id="rId2" Type="http://schemas.openxmlformats.org/officeDocument/2006/relationships/hyperlink" Target="http://www.mustafagulsen.com.tr/pratik/reeskontavans.htm" TargetMode="External" /><Relationship Id="rId3" Type="http://schemas.openxmlformats.org/officeDocument/2006/relationships/hyperlink" Target="http://www.tcmb.gov.tr/yeni/reeskont/reeskont.html" TargetMode="External" /><Relationship Id="rId4" Type="http://schemas.openxmlformats.org/officeDocument/2006/relationships/hyperlink" Target="http://www.mustafagulsen.com/download/index.asp" TargetMode="External" /><Relationship Id="rId5" Type="http://schemas.openxmlformats.org/officeDocument/2006/relationships/hyperlink" Target="http://www.mustafagulsen.com/download/default.asp" TargetMode="External" /><Relationship Id="rId6" Type="http://schemas.openxmlformats.org/officeDocument/2006/relationships/comments" Target="../comments2.xml" /><Relationship Id="rId7" Type="http://schemas.openxmlformats.org/officeDocument/2006/relationships/vmlDrawing" Target="../drawings/vmlDrawing2.v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1"/>
  <sheetViews>
    <sheetView tabSelected="1" workbookViewId="0" topLeftCell="A1">
      <selection activeCell="G43" sqref="G43"/>
    </sheetView>
  </sheetViews>
  <sheetFormatPr defaultColWidth="9.00390625" defaultRowHeight="12.75"/>
  <cols>
    <col min="1" max="1" width="12.00390625" style="0" customWidth="1"/>
    <col min="2" max="2" width="24.875" style="0" customWidth="1"/>
    <col min="3" max="4" width="17.125" style="0" customWidth="1"/>
    <col min="5" max="5" width="4.625" style="0" customWidth="1"/>
    <col min="6" max="6" width="6.75390625" style="0" customWidth="1"/>
    <col min="7" max="7" width="12.625" style="0" customWidth="1"/>
    <col min="8" max="8" width="7.875" style="0" customWidth="1"/>
    <col min="9" max="9" width="14.875" style="10" customWidth="1"/>
    <col min="10" max="10" width="12.125" style="0" customWidth="1"/>
  </cols>
  <sheetData>
    <row r="1" spans="1:7" ht="18.75" customHeight="1">
      <c r="A1" s="37" t="s">
        <v>29</v>
      </c>
      <c r="B1" s="37"/>
      <c r="C1" s="37"/>
      <c r="D1" s="37"/>
      <c r="E1" s="37"/>
      <c r="F1" s="37"/>
      <c r="G1" s="37"/>
    </row>
    <row r="2" spans="1:9" ht="12.75">
      <c r="A2" s="38" t="s">
        <v>6</v>
      </c>
      <c r="B2" s="38"/>
      <c r="C2" s="38"/>
      <c r="D2" s="38"/>
      <c r="E2" s="38"/>
      <c r="F2" s="38"/>
      <c r="G2" s="38"/>
      <c r="H2" s="38"/>
      <c r="I2" s="38"/>
    </row>
    <row r="3" spans="1:9" ht="12.75">
      <c r="A3" s="38" t="s">
        <v>25</v>
      </c>
      <c r="B3" s="38"/>
      <c r="C3" s="38"/>
      <c r="D3" s="38"/>
      <c r="E3" s="38"/>
      <c r="F3" s="38"/>
      <c r="G3" s="38"/>
      <c r="H3" s="38"/>
      <c r="I3" s="38"/>
    </row>
    <row r="4" spans="1:9" ht="12.75">
      <c r="A4" s="38" t="s">
        <v>7</v>
      </c>
      <c r="B4" s="38"/>
      <c r="C4" s="38"/>
      <c r="D4" s="38"/>
      <c r="E4" s="38"/>
      <c r="F4" s="38"/>
      <c r="G4" s="38"/>
      <c r="H4" s="38"/>
      <c r="I4" s="38"/>
    </row>
    <row r="5" spans="1:9" ht="12.75">
      <c r="A5" s="35"/>
      <c r="B5" s="36"/>
      <c r="C5" s="3"/>
      <c r="D5" s="3"/>
      <c r="E5" s="3"/>
      <c r="F5" s="3"/>
      <c r="G5" s="3"/>
      <c r="H5" s="3"/>
      <c r="I5" s="9"/>
    </row>
    <row r="6" spans="1:9" ht="38.25" customHeight="1">
      <c r="A6" s="4" t="s">
        <v>0</v>
      </c>
      <c r="B6" s="11" t="s">
        <v>9</v>
      </c>
      <c r="C6" s="11" t="s">
        <v>10</v>
      </c>
      <c r="D6" s="12" t="s">
        <v>4</v>
      </c>
      <c r="E6" s="4" t="s">
        <v>1</v>
      </c>
      <c r="F6" s="32" t="s">
        <v>24</v>
      </c>
      <c r="G6" s="33" t="s">
        <v>27</v>
      </c>
      <c r="I6"/>
    </row>
    <row r="7" spans="1:9" ht="12.75">
      <c r="A7" s="2">
        <v>39448</v>
      </c>
      <c r="B7" s="7">
        <v>150000</v>
      </c>
      <c r="C7" s="7">
        <v>0</v>
      </c>
      <c r="D7" s="9">
        <f>B7+C7</f>
        <v>150000</v>
      </c>
      <c r="E7" s="6">
        <f>A8-A7</f>
        <v>9</v>
      </c>
      <c r="F7" s="6">
        <v>27</v>
      </c>
      <c r="G7" s="8">
        <f>(E7*F7*D7)/36500</f>
        <v>998.6301369863014</v>
      </c>
      <c r="I7"/>
    </row>
    <row r="8" spans="1:9" ht="12.75">
      <c r="A8" s="2">
        <v>39457</v>
      </c>
      <c r="B8" s="7">
        <v>0</v>
      </c>
      <c r="C8" s="7">
        <v>25000</v>
      </c>
      <c r="D8" s="9">
        <f aca="true" t="shared" si="0" ref="D8:D42">D7+B8-C8</f>
        <v>125000</v>
      </c>
      <c r="E8" s="6">
        <f aca="true" t="shared" si="1" ref="E8:E42">A9-A8</f>
        <v>5</v>
      </c>
      <c r="F8" s="6">
        <v>27</v>
      </c>
      <c r="G8" s="8">
        <f aca="true" t="shared" si="2" ref="G8:G41">(E8*F8*D8)/36500</f>
        <v>462.32876712328766</v>
      </c>
      <c r="I8"/>
    </row>
    <row r="9" spans="1:9" ht="12.75">
      <c r="A9" s="2">
        <v>39462</v>
      </c>
      <c r="B9" s="7">
        <v>0</v>
      </c>
      <c r="C9" s="7">
        <v>30000</v>
      </c>
      <c r="D9" s="9">
        <f t="shared" si="0"/>
        <v>95000</v>
      </c>
      <c r="E9" s="6">
        <f t="shared" si="1"/>
        <v>5</v>
      </c>
      <c r="F9" s="6">
        <v>27</v>
      </c>
      <c r="G9" s="8">
        <f t="shared" si="2"/>
        <v>351.36986301369865</v>
      </c>
      <c r="I9"/>
    </row>
    <row r="10" spans="1:9" ht="12.75">
      <c r="A10" s="2">
        <v>39467</v>
      </c>
      <c r="B10" s="7">
        <v>0</v>
      </c>
      <c r="C10" s="7">
        <v>40000</v>
      </c>
      <c r="D10" s="9">
        <f t="shared" si="0"/>
        <v>55000</v>
      </c>
      <c r="E10" s="6">
        <f t="shared" si="1"/>
        <v>5</v>
      </c>
      <c r="F10" s="6">
        <v>27</v>
      </c>
      <c r="G10" s="8">
        <f t="shared" si="2"/>
        <v>203.42465753424656</v>
      </c>
      <c r="I10"/>
    </row>
    <row r="11" spans="1:9" ht="12.75">
      <c r="A11" s="2">
        <v>39472</v>
      </c>
      <c r="B11" s="7">
        <v>0</v>
      </c>
      <c r="C11" s="7">
        <v>55000</v>
      </c>
      <c r="D11" s="9">
        <f t="shared" si="0"/>
        <v>0</v>
      </c>
      <c r="E11" s="6">
        <f t="shared" si="1"/>
        <v>5</v>
      </c>
      <c r="F11" s="6">
        <v>27</v>
      </c>
      <c r="G11" s="8">
        <f t="shared" si="2"/>
        <v>0</v>
      </c>
      <c r="I11"/>
    </row>
    <row r="12" spans="1:9" ht="12.75">
      <c r="A12" s="2">
        <v>39477</v>
      </c>
      <c r="B12" s="7">
        <v>20000</v>
      </c>
      <c r="C12" s="7"/>
      <c r="D12" s="9">
        <f t="shared" si="0"/>
        <v>20000</v>
      </c>
      <c r="E12" s="6">
        <f t="shared" si="1"/>
        <v>5</v>
      </c>
      <c r="F12" s="6">
        <v>27</v>
      </c>
      <c r="G12" s="8">
        <f t="shared" si="2"/>
        <v>73.97260273972603</v>
      </c>
      <c r="I12"/>
    </row>
    <row r="13" spans="1:9" ht="12.75">
      <c r="A13" s="2">
        <v>39482</v>
      </c>
      <c r="B13" s="7">
        <v>0</v>
      </c>
      <c r="C13" s="7">
        <v>10000</v>
      </c>
      <c r="D13" s="9">
        <f t="shared" si="0"/>
        <v>10000</v>
      </c>
      <c r="E13" s="6">
        <f t="shared" si="1"/>
        <v>5</v>
      </c>
      <c r="F13" s="6">
        <v>27</v>
      </c>
      <c r="G13" s="8">
        <f t="shared" si="2"/>
        <v>36.986301369863014</v>
      </c>
      <c r="I13"/>
    </row>
    <row r="14" spans="1:9" ht="12.75">
      <c r="A14" s="2">
        <v>39487</v>
      </c>
      <c r="B14" s="7">
        <v>0</v>
      </c>
      <c r="C14" s="7">
        <v>5000</v>
      </c>
      <c r="D14" s="9">
        <f t="shared" si="0"/>
        <v>5000</v>
      </c>
      <c r="E14" s="6">
        <f t="shared" si="1"/>
        <v>5</v>
      </c>
      <c r="F14" s="6">
        <v>27</v>
      </c>
      <c r="G14" s="8">
        <f t="shared" si="2"/>
        <v>18.493150684931507</v>
      </c>
      <c r="I14"/>
    </row>
    <row r="15" spans="1:9" ht="12.75">
      <c r="A15" s="2">
        <v>39492</v>
      </c>
      <c r="B15" s="7">
        <v>10000</v>
      </c>
      <c r="C15" s="7">
        <v>0</v>
      </c>
      <c r="D15" s="9">
        <f t="shared" si="0"/>
        <v>15000</v>
      </c>
      <c r="E15" s="6">
        <f t="shared" si="1"/>
        <v>5</v>
      </c>
      <c r="F15" s="6">
        <v>27</v>
      </c>
      <c r="G15" s="8">
        <f t="shared" si="2"/>
        <v>55.47945205479452</v>
      </c>
      <c r="I15"/>
    </row>
    <row r="16" spans="1:9" ht="12.75">
      <c r="A16" s="2">
        <v>39497</v>
      </c>
      <c r="B16" s="7">
        <v>40000</v>
      </c>
      <c r="C16" s="7">
        <v>0</v>
      </c>
      <c r="D16" s="9">
        <f t="shared" si="0"/>
        <v>55000</v>
      </c>
      <c r="E16" s="6">
        <f t="shared" si="1"/>
        <v>5</v>
      </c>
      <c r="F16" s="6">
        <v>27</v>
      </c>
      <c r="G16" s="8">
        <f t="shared" si="2"/>
        <v>203.42465753424656</v>
      </c>
      <c r="I16"/>
    </row>
    <row r="17" spans="1:9" ht="12.75">
      <c r="A17" s="2">
        <v>39502</v>
      </c>
      <c r="B17" s="7">
        <v>50000</v>
      </c>
      <c r="C17" s="7">
        <v>0</v>
      </c>
      <c r="D17" s="9">
        <f t="shared" si="0"/>
        <v>105000</v>
      </c>
      <c r="E17" s="6">
        <f t="shared" si="1"/>
        <v>6</v>
      </c>
      <c r="F17" s="6">
        <v>27</v>
      </c>
      <c r="G17" s="8">
        <f t="shared" si="2"/>
        <v>466.027397260274</v>
      </c>
      <c r="I17"/>
    </row>
    <row r="18" spans="1:9" ht="12.75">
      <c r="A18" s="2">
        <v>39508</v>
      </c>
      <c r="B18" s="7">
        <v>40000</v>
      </c>
      <c r="C18" s="7">
        <v>0</v>
      </c>
      <c r="D18" s="9">
        <f t="shared" si="0"/>
        <v>145000</v>
      </c>
      <c r="E18" s="6">
        <f t="shared" si="1"/>
        <v>5</v>
      </c>
      <c r="F18" s="6">
        <v>27</v>
      </c>
      <c r="G18" s="8">
        <f t="shared" si="2"/>
        <v>536.3013698630137</v>
      </c>
      <c r="I18"/>
    </row>
    <row r="19" spans="1:9" ht="12.75">
      <c r="A19" s="2">
        <v>39513</v>
      </c>
      <c r="B19" s="7">
        <v>0</v>
      </c>
      <c r="C19" s="7">
        <v>50000</v>
      </c>
      <c r="D19" s="9">
        <f t="shared" si="0"/>
        <v>95000</v>
      </c>
      <c r="E19" s="6">
        <f t="shared" si="1"/>
        <v>5</v>
      </c>
      <c r="F19" s="6">
        <v>27</v>
      </c>
      <c r="G19" s="8">
        <f t="shared" si="2"/>
        <v>351.36986301369865</v>
      </c>
      <c r="I19"/>
    </row>
    <row r="20" spans="1:9" ht="12.75">
      <c r="A20" s="2">
        <v>39518</v>
      </c>
      <c r="B20" s="7">
        <v>0</v>
      </c>
      <c r="C20" s="7">
        <v>10000</v>
      </c>
      <c r="D20" s="9">
        <f t="shared" si="0"/>
        <v>85000</v>
      </c>
      <c r="E20" s="6">
        <f t="shared" si="1"/>
        <v>5</v>
      </c>
      <c r="F20" s="6">
        <v>27</v>
      </c>
      <c r="G20" s="8">
        <f t="shared" si="2"/>
        <v>314.3835616438356</v>
      </c>
      <c r="I20"/>
    </row>
    <row r="21" spans="1:9" ht="12.75">
      <c r="A21" s="2">
        <v>39523</v>
      </c>
      <c r="B21" s="7">
        <v>0</v>
      </c>
      <c r="C21" s="7">
        <v>50000</v>
      </c>
      <c r="D21" s="9">
        <f t="shared" si="0"/>
        <v>35000</v>
      </c>
      <c r="E21" s="6">
        <f t="shared" si="1"/>
        <v>5</v>
      </c>
      <c r="F21" s="6">
        <v>27</v>
      </c>
      <c r="G21" s="8">
        <f t="shared" si="2"/>
        <v>129.45205479452054</v>
      </c>
      <c r="I21"/>
    </row>
    <row r="22" spans="1:9" ht="12.75">
      <c r="A22" s="2">
        <v>39528</v>
      </c>
      <c r="B22" s="7">
        <v>0</v>
      </c>
      <c r="C22" s="7">
        <v>10000</v>
      </c>
      <c r="D22" s="9">
        <f t="shared" si="0"/>
        <v>25000</v>
      </c>
      <c r="E22" s="6">
        <f t="shared" si="1"/>
        <v>5</v>
      </c>
      <c r="F22" s="6">
        <v>27</v>
      </c>
      <c r="G22" s="8">
        <f t="shared" si="2"/>
        <v>92.46575342465754</v>
      </c>
      <c r="I22"/>
    </row>
    <row r="23" spans="1:9" ht="12.75">
      <c r="A23" s="2">
        <v>39533</v>
      </c>
      <c r="B23" s="7">
        <v>30000</v>
      </c>
      <c r="C23" s="7">
        <v>0</v>
      </c>
      <c r="D23" s="9">
        <f t="shared" si="0"/>
        <v>55000</v>
      </c>
      <c r="E23" s="6">
        <f t="shared" si="1"/>
        <v>5</v>
      </c>
      <c r="F23" s="6">
        <v>27</v>
      </c>
      <c r="G23" s="8">
        <f t="shared" si="2"/>
        <v>203.42465753424656</v>
      </c>
      <c r="I23"/>
    </row>
    <row r="24" spans="1:9" ht="12.75">
      <c r="A24" s="2">
        <v>39538</v>
      </c>
      <c r="B24" s="7">
        <v>20000</v>
      </c>
      <c r="C24" s="7">
        <v>0</v>
      </c>
      <c r="D24" s="9">
        <f t="shared" si="0"/>
        <v>75000</v>
      </c>
      <c r="E24" s="6">
        <f t="shared" si="1"/>
        <v>5</v>
      </c>
      <c r="F24" s="6">
        <v>27</v>
      </c>
      <c r="G24" s="8">
        <f t="shared" si="2"/>
        <v>277.3972602739726</v>
      </c>
      <c r="I24"/>
    </row>
    <row r="25" spans="1:9" ht="12.75">
      <c r="A25" s="2">
        <v>39543</v>
      </c>
      <c r="B25" s="7">
        <v>0</v>
      </c>
      <c r="C25" s="7">
        <v>20000</v>
      </c>
      <c r="D25" s="9">
        <f t="shared" si="0"/>
        <v>55000</v>
      </c>
      <c r="E25" s="6">
        <f t="shared" si="1"/>
        <v>5</v>
      </c>
      <c r="F25" s="6">
        <v>27</v>
      </c>
      <c r="G25" s="8">
        <f t="shared" si="2"/>
        <v>203.42465753424656</v>
      </c>
      <c r="I25"/>
    </row>
    <row r="26" spans="1:9" ht="12.75">
      <c r="A26" s="2">
        <v>39548</v>
      </c>
      <c r="B26" s="7">
        <v>0</v>
      </c>
      <c r="C26" s="7">
        <v>25000</v>
      </c>
      <c r="D26" s="9">
        <f t="shared" si="0"/>
        <v>30000</v>
      </c>
      <c r="E26" s="6">
        <f t="shared" si="1"/>
        <v>35</v>
      </c>
      <c r="F26" s="6">
        <v>27</v>
      </c>
      <c r="G26" s="8">
        <f t="shared" si="2"/>
        <v>776.7123287671233</v>
      </c>
      <c r="I26"/>
    </row>
    <row r="27" spans="1:9" ht="12.75">
      <c r="A27" s="2">
        <v>39583</v>
      </c>
      <c r="B27" s="7">
        <v>0</v>
      </c>
      <c r="C27" s="7">
        <v>15000</v>
      </c>
      <c r="D27" s="9">
        <f t="shared" si="0"/>
        <v>15000</v>
      </c>
      <c r="E27" s="6">
        <f t="shared" si="1"/>
        <v>5</v>
      </c>
      <c r="F27" s="6">
        <v>27</v>
      </c>
      <c r="G27" s="8">
        <f t="shared" si="2"/>
        <v>55.47945205479452</v>
      </c>
      <c r="I27"/>
    </row>
    <row r="28" spans="1:9" ht="12.75">
      <c r="A28" s="2">
        <v>39588</v>
      </c>
      <c r="B28" s="7">
        <v>25000</v>
      </c>
      <c r="C28" s="7">
        <v>0</v>
      </c>
      <c r="D28" s="9">
        <f t="shared" si="0"/>
        <v>40000</v>
      </c>
      <c r="E28" s="6">
        <f t="shared" si="1"/>
        <v>36</v>
      </c>
      <c r="F28" s="6">
        <v>27</v>
      </c>
      <c r="G28" s="8">
        <f t="shared" si="2"/>
        <v>1065.2054794520548</v>
      </c>
      <c r="I28"/>
    </row>
    <row r="29" spans="1:9" ht="12.75">
      <c r="A29" s="2">
        <v>39624</v>
      </c>
      <c r="B29" s="7">
        <v>0</v>
      </c>
      <c r="C29" s="7">
        <v>15000</v>
      </c>
      <c r="D29" s="9">
        <f t="shared" si="0"/>
        <v>25000</v>
      </c>
      <c r="E29" s="6">
        <f t="shared" si="1"/>
        <v>5</v>
      </c>
      <c r="F29" s="6">
        <v>27</v>
      </c>
      <c r="G29" s="8">
        <f t="shared" si="2"/>
        <v>92.46575342465754</v>
      </c>
      <c r="I29"/>
    </row>
    <row r="30" spans="1:9" ht="12.75">
      <c r="A30" s="2">
        <v>39629</v>
      </c>
      <c r="B30" s="7">
        <v>50000</v>
      </c>
      <c r="C30" s="7">
        <v>0</v>
      </c>
      <c r="D30" s="9">
        <f t="shared" si="0"/>
        <v>75000</v>
      </c>
      <c r="E30" s="6">
        <f t="shared" si="1"/>
        <v>5</v>
      </c>
      <c r="F30" s="6">
        <v>27</v>
      </c>
      <c r="G30" s="8">
        <f t="shared" si="2"/>
        <v>277.3972602739726</v>
      </c>
      <c r="I30"/>
    </row>
    <row r="31" spans="1:9" ht="12.75">
      <c r="A31" s="2">
        <v>39634</v>
      </c>
      <c r="B31" s="7">
        <v>25000</v>
      </c>
      <c r="C31" s="7">
        <v>0</v>
      </c>
      <c r="D31" s="9">
        <f t="shared" si="0"/>
        <v>100000</v>
      </c>
      <c r="E31" s="6">
        <f t="shared" si="1"/>
        <v>5</v>
      </c>
      <c r="F31" s="6">
        <v>27</v>
      </c>
      <c r="G31" s="8">
        <f t="shared" si="2"/>
        <v>369.86301369863014</v>
      </c>
      <c r="I31"/>
    </row>
    <row r="32" spans="1:9" ht="12.75">
      <c r="A32" s="2">
        <v>39639</v>
      </c>
      <c r="B32" s="7">
        <v>15000</v>
      </c>
      <c r="C32" s="7">
        <v>0</v>
      </c>
      <c r="D32" s="9">
        <f t="shared" si="0"/>
        <v>115000</v>
      </c>
      <c r="E32" s="6">
        <f t="shared" si="1"/>
        <v>36</v>
      </c>
      <c r="F32" s="6">
        <v>27</v>
      </c>
      <c r="G32" s="8">
        <f t="shared" si="2"/>
        <v>3062.4657534246576</v>
      </c>
      <c r="I32"/>
    </row>
    <row r="33" spans="1:9" ht="12.75">
      <c r="A33" s="2">
        <v>39675</v>
      </c>
      <c r="B33" s="7">
        <v>10000</v>
      </c>
      <c r="C33" s="7">
        <v>0</v>
      </c>
      <c r="D33" s="9">
        <f t="shared" si="0"/>
        <v>125000</v>
      </c>
      <c r="E33" s="6">
        <f t="shared" si="1"/>
        <v>36</v>
      </c>
      <c r="F33" s="6">
        <v>27</v>
      </c>
      <c r="G33" s="8">
        <f t="shared" si="2"/>
        <v>3328.7671232876714</v>
      </c>
      <c r="I33"/>
    </row>
    <row r="34" spans="1:9" ht="12.75">
      <c r="A34" s="2">
        <v>39711</v>
      </c>
      <c r="B34" s="7">
        <v>0</v>
      </c>
      <c r="C34" s="7">
        <v>20000</v>
      </c>
      <c r="D34" s="9">
        <f t="shared" si="0"/>
        <v>105000</v>
      </c>
      <c r="E34" s="6">
        <f t="shared" si="1"/>
        <v>35</v>
      </c>
      <c r="F34" s="6">
        <v>27</v>
      </c>
      <c r="G34" s="8">
        <f t="shared" si="2"/>
        <v>2718.4931506849316</v>
      </c>
      <c r="I34"/>
    </row>
    <row r="35" spans="1:9" ht="12.75">
      <c r="A35" s="2">
        <v>39746</v>
      </c>
      <c r="B35" s="7">
        <v>0</v>
      </c>
      <c r="C35" s="7">
        <v>25000</v>
      </c>
      <c r="D35" s="9">
        <f t="shared" si="0"/>
        <v>80000</v>
      </c>
      <c r="E35" s="6">
        <f t="shared" si="1"/>
        <v>5</v>
      </c>
      <c r="F35" s="6">
        <v>27</v>
      </c>
      <c r="G35" s="8">
        <f t="shared" si="2"/>
        <v>295.8904109589041</v>
      </c>
      <c r="I35"/>
    </row>
    <row r="36" spans="1:9" ht="12.75">
      <c r="A36" s="2">
        <v>39751</v>
      </c>
      <c r="B36" s="7">
        <v>0</v>
      </c>
      <c r="C36" s="7">
        <v>10000</v>
      </c>
      <c r="D36" s="9">
        <f t="shared" si="0"/>
        <v>70000</v>
      </c>
      <c r="E36" s="6">
        <f t="shared" si="1"/>
        <v>5</v>
      </c>
      <c r="F36" s="6">
        <v>27</v>
      </c>
      <c r="G36" s="8">
        <f t="shared" si="2"/>
        <v>258.90410958904107</v>
      </c>
      <c r="I36"/>
    </row>
    <row r="37" spans="1:9" ht="12.75">
      <c r="A37" s="2">
        <v>39756</v>
      </c>
      <c r="B37" s="7">
        <v>0</v>
      </c>
      <c r="C37" s="7">
        <v>10000</v>
      </c>
      <c r="D37" s="9">
        <f t="shared" si="0"/>
        <v>60000</v>
      </c>
      <c r="E37" s="6">
        <f t="shared" si="1"/>
        <v>5</v>
      </c>
      <c r="F37" s="6">
        <v>27</v>
      </c>
      <c r="G37" s="8">
        <f t="shared" si="2"/>
        <v>221.91780821917808</v>
      </c>
      <c r="I37"/>
    </row>
    <row r="38" spans="1:9" ht="12.75">
      <c r="A38" s="2">
        <v>39761</v>
      </c>
      <c r="B38" s="7">
        <v>35000</v>
      </c>
      <c r="C38" s="7">
        <v>0</v>
      </c>
      <c r="D38" s="9">
        <f t="shared" si="0"/>
        <v>95000</v>
      </c>
      <c r="E38" s="6">
        <f t="shared" si="1"/>
        <v>35</v>
      </c>
      <c r="F38" s="6">
        <v>27</v>
      </c>
      <c r="G38" s="8">
        <f t="shared" si="2"/>
        <v>2459.5890410958905</v>
      </c>
      <c r="I38"/>
    </row>
    <row r="39" spans="1:9" ht="12.75">
      <c r="A39" s="2">
        <v>39796</v>
      </c>
      <c r="B39" s="7">
        <v>0</v>
      </c>
      <c r="C39" s="7">
        <v>25000</v>
      </c>
      <c r="D39" s="9">
        <f t="shared" si="0"/>
        <v>70000</v>
      </c>
      <c r="E39" s="6">
        <f t="shared" si="1"/>
        <v>5</v>
      </c>
      <c r="F39" s="6">
        <v>27</v>
      </c>
      <c r="G39" s="8">
        <f t="shared" si="2"/>
        <v>258.90410958904107</v>
      </c>
      <c r="I39"/>
    </row>
    <row r="40" spans="1:9" ht="12.75">
      <c r="A40" s="2">
        <v>39801</v>
      </c>
      <c r="B40" s="7">
        <v>0</v>
      </c>
      <c r="C40" s="7">
        <v>15000</v>
      </c>
      <c r="D40" s="9">
        <f t="shared" si="0"/>
        <v>55000</v>
      </c>
      <c r="E40" s="6">
        <f t="shared" si="1"/>
        <v>5</v>
      </c>
      <c r="F40" s="6">
        <v>27</v>
      </c>
      <c r="G40" s="8">
        <f t="shared" si="2"/>
        <v>203.42465753424656</v>
      </c>
      <c r="I40"/>
    </row>
    <row r="41" spans="1:9" ht="12.75">
      <c r="A41" s="2">
        <v>39806</v>
      </c>
      <c r="B41" s="7">
        <v>0</v>
      </c>
      <c r="C41" s="7">
        <v>20000</v>
      </c>
      <c r="D41" s="9">
        <f t="shared" si="0"/>
        <v>35000</v>
      </c>
      <c r="E41" s="6">
        <f t="shared" si="1"/>
        <v>5</v>
      </c>
      <c r="F41" s="6">
        <v>27</v>
      </c>
      <c r="G41" s="8">
        <f t="shared" si="2"/>
        <v>129.45205479452054</v>
      </c>
      <c r="I41"/>
    </row>
    <row r="42" spans="1:9" ht="12.75">
      <c r="A42" s="2">
        <v>39811</v>
      </c>
      <c r="B42" s="7">
        <v>15000</v>
      </c>
      <c r="C42" s="7">
        <v>0</v>
      </c>
      <c r="D42" s="9">
        <f t="shared" si="0"/>
        <v>50000</v>
      </c>
      <c r="E42" s="6">
        <f t="shared" si="1"/>
        <v>2</v>
      </c>
      <c r="F42" s="6">
        <v>27</v>
      </c>
      <c r="G42" s="8"/>
      <c r="I42"/>
    </row>
    <row r="43" spans="1:7" ht="12.75">
      <c r="A43" s="34">
        <v>39813</v>
      </c>
      <c r="B43" s="8"/>
      <c r="C43" s="8"/>
      <c r="D43" s="8"/>
      <c r="E43" s="1"/>
      <c r="F43" s="1"/>
      <c r="G43" s="10">
        <f>SUM(G7:G42)</f>
        <v>20553.28767123288</v>
      </c>
    </row>
    <row r="44" spans="1:6" ht="12.75">
      <c r="A44" s="29">
        <v>39813</v>
      </c>
      <c r="B44" s="7">
        <f>G43</f>
        <v>20553.28767123288</v>
      </c>
      <c r="C44" s="10"/>
      <c r="D44" s="9">
        <f>D42+B44-C44</f>
        <v>70553.28767123289</v>
      </c>
      <c r="E44" s="1"/>
      <c r="F44" s="1"/>
    </row>
    <row r="45" spans="4:8" ht="12.75">
      <c r="D45" s="9"/>
      <c r="E45" s="6"/>
      <c r="F45" s="6"/>
      <c r="G45" s="3"/>
      <c r="H45" s="3"/>
    </row>
    <row r="46" spans="5:6" ht="13.5" thickBot="1">
      <c r="E46" s="1"/>
      <c r="F46" s="1"/>
    </row>
    <row r="47" spans="1:6" ht="12.75">
      <c r="A47" s="15" t="s">
        <v>11</v>
      </c>
      <c r="B47" s="16"/>
      <c r="C47" s="16"/>
      <c r="D47" s="16"/>
      <c r="E47" s="17"/>
      <c r="F47" s="1"/>
    </row>
    <row r="48" spans="1:6" ht="12.75">
      <c r="A48" s="18">
        <v>39813</v>
      </c>
      <c r="B48" s="19"/>
      <c r="C48" s="13" t="s">
        <v>9</v>
      </c>
      <c r="D48" s="13" t="s">
        <v>10</v>
      </c>
      <c r="E48" s="20"/>
      <c r="F48" s="1"/>
    </row>
    <row r="49" spans="1:6" ht="12.75">
      <c r="A49" s="25" t="s">
        <v>19</v>
      </c>
      <c r="B49" s="19" t="s">
        <v>12</v>
      </c>
      <c r="C49" s="14">
        <f>IF(G43&gt;0,G43,0)</f>
        <v>20553.28767123288</v>
      </c>
      <c r="D49" s="13"/>
      <c r="E49" s="20"/>
      <c r="F49" s="1"/>
    </row>
    <row r="50" spans="1:6" ht="12.75">
      <c r="A50" s="26" t="s">
        <v>20</v>
      </c>
      <c r="B50" s="19" t="s">
        <v>12</v>
      </c>
      <c r="C50" s="13"/>
      <c r="D50" s="14">
        <f>C49</f>
        <v>20553.28767123288</v>
      </c>
      <c r="E50" s="20"/>
      <c r="F50" s="1"/>
    </row>
    <row r="51" spans="1:6" ht="13.5" thickBot="1">
      <c r="A51" s="28" t="s">
        <v>21</v>
      </c>
      <c r="B51" s="21"/>
      <c r="C51" s="21"/>
      <c r="D51" s="21"/>
      <c r="E51" s="22"/>
      <c r="F51" s="1"/>
    </row>
    <row r="52" spans="1:6" ht="12.75">
      <c r="A52" s="19"/>
      <c r="B52" s="19"/>
      <c r="C52" s="19"/>
      <c r="D52" s="19"/>
      <c r="E52" s="27"/>
      <c r="F52" s="1"/>
    </row>
    <row r="53" spans="1:6" ht="12.75">
      <c r="A53" t="s">
        <v>13</v>
      </c>
      <c r="E53" s="1"/>
      <c r="F53" s="1"/>
    </row>
    <row r="54" spans="1:6" ht="12.75">
      <c r="A54" t="s">
        <v>14</v>
      </c>
      <c r="E54" s="1"/>
      <c r="F54" s="1"/>
    </row>
    <row r="55" spans="1:6" ht="12.75">
      <c r="A55" t="s">
        <v>15</v>
      </c>
      <c r="E55" s="1"/>
      <c r="F55" s="1"/>
    </row>
    <row r="56" spans="5:6" ht="12.75">
      <c r="E56" s="1"/>
      <c r="F56" s="1"/>
    </row>
    <row r="57" spans="5:6" ht="12.75">
      <c r="E57" s="1"/>
      <c r="F57" s="1"/>
    </row>
    <row r="58" spans="1:6" ht="12.75">
      <c r="A58" s="23"/>
      <c r="E58" s="1"/>
      <c r="F58" s="1"/>
    </row>
    <row r="59" spans="1:6" ht="12.75">
      <c r="A59" s="31" t="s">
        <v>23</v>
      </c>
      <c r="B59" s="23"/>
      <c r="E59" s="1"/>
      <c r="F59" s="1"/>
    </row>
    <row r="60" spans="1:6" ht="12.75">
      <c r="A60" s="39" t="s">
        <v>16</v>
      </c>
      <c r="B60" s="39"/>
      <c r="C60" t="s">
        <v>17</v>
      </c>
      <c r="E60" s="1"/>
      <c r="F60" s="1"/>
    </row>
    <row r="61" spans="5:6" ht="12.75">
      <c r="E61" s="1"/>
      <c r="F61" s="1"/>
    </row>
    <row r="62" spans="1:6" ht="12.75">
      <c r="A62" t="s">
        <v>22</v>
      </c>
      <c r="E62" s="1"/>
      <c r="F62" s="1"/>
    </row>
    <row r="63" spans="1:6" ht="12.75">
      <c r="A63" t="s">
        <v>26</v>
      </c>
      <c r="E63" s="1"/>
      <c r="F63" s="1"/>
    </row>
    <row r="64" ht="12.75">
      <c r="A64" s="24" t="s">
        <v>18</v>
      </c>
    </row>
    <row r="65" spans="5:6" ht="12.75">
      <c r="E65" s="1"/>
      <c r="F65" s="1"/>
    </row>
    <row r="66" spans="5:6" ht="12.75">
      <c r="E66" s="1"/>
      <c r="F66" s="1"/>
    </row>
    <row r="67" spans="5:6" ht="12.75">
      <c r="E67" s="1"/>
      <c r="F67" s="1"/>
    </row>
    <row r="68" spans="5:6" ht="12.75">
      <c r="E68" s="1"/>
      <c r="F68" s="1"/>
    </row>
    <row r="69" spans="5:6" ht="12.75">
      <c r="E69" s="1"/>
      <c r="F69" s="1"/>
    </row>
    <row r="70" spans="5:6" ht="12.75">
      <c r="E70" s="1"/>
      <c r="F70" s="1"/>
    </row>
    <row r="71" spans="5:6" ht="12.75">
      <c r="E71" s="1"/>
      <c r="F71" s="1"/>
    </row>
    <row r="72" spans="5:6" ht="12.75">
      <c r="E72" s="1"/>
      <c r="F72" s="1"/>
    </row>
    <row r="73" spans="5:6" ht="12.75">
      <c r="E73" s="1"/>
      <c r="F73" s="1"/>
    </row>
    <row r="74" spans="5:6" ht="12.75">
      <c r="E74" s="1"/>
      <c r="F74" s="1"/>
    </row>
    <row r="75" spans="5:6" ht="12.75">
      <c r="E75" s="1"/>
      <c r="F75" s="1"/>
    </row>
    <row r="76" spans="5:6" ht="12.75">
      <c r="E76" s="1"/>
      <c r="F76" s="1"/>
    </row>
    <row r="77" spans="5:6" ht="12.75">
      <c r="E77" s="1"/>
      <c r="F77" s="1"/>
    </row>
    <row r="78" spans="5:6" ht="12.75">
      <c r="E78" s="1"/>
      <c r="F78" s="1"/>
    </row>
    <row r="79" spans="5:6" ht="12.75">
      <c r="E79" s="1"/>
      <c r="F79" s="1"/>
    </row>
    <row r="80" spans="5:6" ht="12.75">
      <c r="E80" s="1"/>
      <c r="F80" s="1"/>
    </row>
    <row r="81" spans="5:6" ht="12.75">
      <c r="E81" s="1"/>
      <c r="F81" s="1"/>
    </row>
    <row r="82" spans="5:6" ht="12.75">
      <c r="E82" s="1"/>
      <c r="F82" s="1"/>
    </row>
    <row r="83" spans="5:6" ht="12.75">
      <c r="E83" s="1"/>
      <c r="F83" s="1"/>
    </row>
    <row r="84" spans="5:6" ht="12.75">
      <c r="E84" s="1"/>
      <c r="F84" s="1"/>
    </row>
    <row r="85" spans="5:6" ht="12.75">
      <c r="E85" s="1"/>
      <c r="F85" s="1"/>
    </row>
    <row r="86" spans="5:6" ht="12.75">
      <c r="E86" s="1"/>
      <c r="F86" s="1"/>
    </row>
    <row r="87" spans="5:6" ht="12.75">
      <c r="E87" s="1"/>
      <c r="F87" s="1"/>
    </row>
    <row r="88" spans="5:6" ht="12.75">
      <c r="E88" s="1"/>
      <c r="F88" s="1"/>
    </row>
    <row r="89" spans="5:6" ht="12.75">
      <c r="E89" s="1"/>
      <c r="F89" s="1"/>
    </row>
    <row r="90" spans="5:6" ht="12.75">
      <c r="E90" s="1"/>
      <c r="F90" s="1"/>
    </row>
    <row r="91" spans="5:6" ht="12.75">
      <c r="E91" s="1"/>
      <c r="F91" s="1"/>
    </row>
    <row r="92" spans="5:6" ht="12.75">
      <c r="E92" s="1"/>
      <c r="F92" s="1"/>
    </row>
    <row r="93" spans="5:6" ht="12.75">
      <c r="E93" s="1"/>
      <c r="F93" s="1"/>
    </row>
    <row r="94" spans="5:6" ht="12.75">
      <c r="E94" s="1"/>
      <c r="F94" s="1"/>
    </row>
    <row r="95" spans="5:6" ht="12.75">
      <c r="E95" s="1"/>
      <c r="F95" s="1"/>
    </row>
    <row r="96" spans="5:6" ht="12.75">
      <c r="E96" s="1"/>
      <c r="F96" s="1"/>
    </row>
    <row r="97" spans="5:6" ht="12.75">
      <c r="E97" s="1"/>
      <c r="F97" s="1"/>
    </row>
    <row r="98" spans="5:6" ht="12.75">
      <c r="E98" s="1"/>
      <c r="F98" s="1"/>
    </row>
    <row r="99" spans="5:6" ht="12.75">
      <c r="E99" s="1"/>
      <c r="F99" s="1"/>
    </row>
    <row r="100" spans="5:6" ht="12.75">
      <c r="E100" s="1"/>
      <c r="F100" s="1"/>
    </row>
    <row r="101" spans="5:6" ht="12.75">
      <c r="E101" s="1"/>
      <c r="F101" s="1"/>
    </row>
    <row r="102" spans="5:6" ht="12.75">
      <c r="E102" s="1"/>
      <c r="F102" s="1"/>
    </row>
    <row r="103" spans="5:6" ht="12.75">
      <c r="E103" s="1"/>
      <c r="F103" s="1"/>
    </row>
    <row r="104" spans="5:6" ht="12.75">
      <c r="E104" s="1"/>
      <c r="F104" s="1"/>
    </row>
    <row r="105" spans="5:6" ht="12.75">
      <c r="E105" s="1"/>
      <c r="F105" s="1"/>
    </row>
    <row r="106" spans="5:6" ht="12.75">
      <c r="E106" s="1"/>
      <c r="F106" s="1"/>
    </row>
    <row r="107" spans="5:6" ht="12.75">
      <c r="E107" s="1"/>
      <c r="F107" s="1"/>
    </row>
    <row r="108" spans="5:6" ht="12.75">
      <c r="E108" s="1"/>
      <c r="F108" s="1"/>
    </row>
    <row r="109" spans="5:6" ht="12.75">
      <c r="E109" s="1"/>
      <c r="F109" s="1"/>
    </row>
    <row r="110" spans="5:6" ht="12.75">
      <c r="E110" s="1"/>
      <c r="F110" s="1"/>
    </row>
    <row r="111" spans="5:6" ht="12.75">
      <c r="E111" s="1"/>
      <c r="F111" s="1"/>
    </row>
    <row r="112" spans="5:6" ht="12.75">
      <c r="E112" s="1"/>
      <c r="F112" s="1"/>
    </row>
    <row r="113" spans="5:6" ht="12.75">
      <c r="E113" s="1"/>
      <c r="F113" s="1"/>
    </row>
    <row r="114" spans="5:6" ht="12.75">
      <c r="E114" s="1"/>
      <c r="F114" s="1"/>
    </row>
    <row r="115" spans="5:6" ht="12.75">
      <c r="E115" s="1"/>
      <c r="F115" s="1"/>
    </row>
    <row r="116" spans="5:6" ht="12.75">
      <c r="E116" s="1"/>
      <c r="F116" s="1"/>
    </row>
    <row r="117" spans="5:6" ht="12.75">
      <c r="E117" s="1"/>
      <c r="F117" s="1"/>
    </row>
    <row r="118" spans="5:6" ht="12.75">
      <c r="E118" s="1"/>
      <c r="F118" s="1"/>
    </row>
    <row r="119" spans="5:6" ht="12.75">
      <c r="E119" s="1"/>
      <c r="F119" s="1"/>
    </row>
    <row r="120" spans="5:6" ht="12.75">
      <c r="E120" s="1"/>
      <c r="F120" s="1"/>
    </row>
    <row r="121" spans="5:6" ht="12.75">
      <c r="E121" s="1"/>
      <c r="F121" s="1"/>
    </row>
    <row r="122" spans="5:6" ht="12.75">
      <c r="E122" s="1"/>
      <c r="F122" s="1"/>
    </row>
    <row r="123" spans="5:6" ht="12.75">
      <c r="E123" s="1"/>
      <c r="F123" s="1"/>
    </row>
    <row r="124" spans="5:6" ht="12.75">
      <c r="E124" s="1"/>
      <c r="F124" s="1"/>
    </row>
    <row r="125" spans="5:6" ht="12.75">
      <c r="E125" s="1"/>
      <c r="F125" s="1"/>
    </row>
    <row r="126" spans="5:6" ht="12.75">
      <c r="E126" s="1"/>
      <c r="F126" s="1"/>
    </row>
    <row r="127" spans="5:6" ht="12.75">
      <c r="E127" s="1"/>
      <c r="F127" s="1"/>
    </row>
    <row r="128" spans="5:6" ht="12.75">
      <c r="E128" s="1"/>
      <c r="F128" s="1"/>
    </row>
    <row r="129" spans="5:6" ht="12.75">
      <c r="E129" s="1"/>
      <c r="F129" s="1"/>
    </row>
    <row r="130" spans="5:6" ht="12.75">
      <c r="E130" s="1"/>
      <c r="F130" s="1"/>
    </row>
    <row r="131" spans="5:6" ht="12.75">
      <c r="E131" s="1"/>
      <c r="F131" s="1"/>
    </row>
    <row r="132" spans="5:6" ht="12.75">
      <c r="E132" s="1"/>
      <c r="F132" s="1"/>
    </row>
    <row r="133" spans="5:6" ht="12.75">
      <c r="E133" s="1"/>
      <c r="F133" s="1"/>
    </row>
    <row r="134" spans="5:6" ht="12.75">
      <c r="E134" s="1"/>
      <c r="F134" s="1"/>
    </row>
    <row r="135" spans="5:6" ht="12.75">
      <c r="E135" s="1"/>
      <c r="F135" s="1"/>
    </row>
    <row r="136" spans="5:6" ht="12.75">
      <c r="E136" s="1"/>
      <c r="F136" s="1"/>
    </row>
    <row r="137" spans="5:6" ht="12.75">
      <c r="E137" s="1"/>
      <c r="F137" s="1"/>
    </row>
    <row r="138" spans="5:6" ht="12.75">
      <c r="E138" s="1"/>
      <c r="F138" s="1"/>
    </row>
    <row r="139" spans="5:6" ht="12.75">
      <c r="E139" s="1"/>
      <c r="F139" s="1"/>
    </row>
    <row r="140" spans="5:6" ht="12.75">
      <c r="E140" s="1"/>
      <c r="F140" s="1"/>
    </row>
    <row r="141" spans="5:6" ht="12.75">
      <c r="E141" s="1"/>
      <c r="F141" s="1"/>
    </row>
    <row r="142" spans="5:6" ht="12.75">
      <c r="E142" s="1"/>
      <c r="F142" s="1"/>
    </row>
    <row r="143" spans="5:6" ht="12.75">
      <c r="E143" s="1"/>
      <c r="F143" s="1"/>
    </row>
    <row r="144" spans="5:6" ht="12.75">
      <c r="E144" s="1"/>
      <c r="F144" s="1"/>
    </row>
    <row r="145" spans="5:6" ht="12.75">
      <c r="E145" s="1"/>
      <c r="F145" s="1"/>
    </row>
    <row r="146" spans="5:6" ht="12.75">
      <c r="E146" s="1"/>
      <c r="F146" s="1"/>
    </row>
    <row r="147" spans="5:6" ht="12.75">
      <c r="E147" s="1"/>
      <c r="F147" s="1"/>
    </row>
    <row r="148" spans="5:6" ht="12.75">
      <c r="E148" s="1"/>
      <c r="F148" s="1"/>
    </row>
    <row r="149" spans="5:6" ht="12.75">
      <c r="E149" s="1"/>
      <c r="F149" s="1"/>
    </row>
    <row r="150" spans="5:6" ht="12.75">
      <c r="E150" s="1"/>
      <c r="F150" s="1"/>
    </row>
    <row r="151" spans="5:6" ht="12.75">
      <c r="E151" s="1"/>
      <c r="F151" s="1"/>
    </row>
    <row r="152" spans="5:6" ht="12.75">
      <c r="E152" s="1"/>
      <c r="F152" s="1"/>
    </row>
    <row r="153" spans="5:6" ht="12.75">
      <c r="E153" s="1"/>
      <c r="F153" s="1"/>
    </row>
    <row r="154" spans="5:6" ht="12.75">
      <c r="E154" s="1"/>
      <c r="F154" s="1"/>
    </row>
    <row r="155" spans="5:6" ht="12.75">
      <c r="E155" s="1"/>
      <c r="F155" s="1"/>
    </row>
    <row r="156" spans="5:6" ht="12.75">
      <c r="E156" s="1"/>
      <c r="F156" s="1"/>
    </row>
    <row r="157" spans="5:6" ht="12.75">
      <c r="E157" s="1"/>
      <c r="F157" s="1"/>
    </row>
    <row r="158" spans="5:6" ht="12.75">
      <c r="E158" s="1"/>
      <c r="F158" s="1"/>
    </row>
    <row r="159" spans="5:6" ht="12.75">
      <c r="E159" s="1"/>
      <c r="F159" s="1"/>
    </row>
    <row r="160" spans="5:6" ht="12.75">
      <c r="E160" s="1"/>
      <c r="F160" s="1"/>
    </row>
    <row r="161" spans="5:6" ht="12.75">
      <c r="E161" s="1"/>
      <c r="F161" s="1"/>
    </row>
    <row r="162" spans="5:6" ht="12.75">
      <c r="E162" s="1"/>
      <c r="F162" s="1"/>
    </row>
    <row r="163" spans="5:6" ht="12.75">
      <c r="E163" s="1"/>
      <c r="F163" s="1"/>
    </row>
    <row r="164" spans="5:6" ht="12.75">
      <c r="E164" s="1"/>
      <c r="F164" s="1"/>
    </row>
    <row r="165" spans="5:6" ht="12.75">
      <c r="E165" s="1"/>
      <c r="F165" s="1"/>
    </row>
    <row r="166" spans="5:6" ht="12.75">
      <c r="E166" s="1"/>
      <c r="F166" s="1"/>
    </row>
    <row r="167" spans="5:6" ht="12.75">
      <c r="E167" s="1"/>
      <c r="F167" s="1"/>
    </row>
    <row r="168" spans="5:6" ht="12.75">
      <c r="E168" s="1"/>
      <c r="F168" s="1"/>
    </row>
    <row r="169" spans="5:6" ht="12.75">
      <c r="E169" s="1"/>
      <c r="F169" s="1"/>
    </row>
    <row r="170" spans="5:6" ht="12.75">
      <c r="E170" s="1"/>
      <c r="F170" s="1"/>
    </row>
    <row r="171" spans="5:6" ht="12.75">
      <c r="E171" s="1"/>
      <c r="F171" s="1"/>
    </row>
    <row r="172" spans="5:6" ht="12.75">
      <c r="E172" s="1"/>
      <c r="F172" s="1"/>
    </row>
    <row r="173" spans="5:6" ht="12.75">
      <c r="E173" s="1"/>
      <c r="F173" s="1"/>
    </row>
    <row r="174" spans="5:6" ht="12.75">
      <c r="E174" s="1"/>
      <c r="F174" s="1"/>
    </row>
    <row r="175" spans="5:6" ht="12.75">
      <c r="E175" s="1"/>
      <c r="F175" s="1"/>
    </row>
    <row r="176" spans="5:6" ht="12.75">
      <c r="E176" s="1"/>
      <c r="F176" s="1"/>
    </row>
    <row r="177" spans="5:6" ht="12.75">
      <c r="E177" s="1"/>
      <c r="F177" s="1"/>
    </row>
    <row r="178" spans="5:6" ht="12.75">
      <c r="E178" s="1"/>
      <c r="F178" s="1"/>
    </row>
    <row r="179" spans="5:6" ht="12.75">
      <c r="E179" s="1"/>
      <c r="F179" s="1"/>
    </row>
    <row r="180" spans="5:6" ht="12.75">
      <c r="E180" s="1"/>
      <c r="F180" s="1"/>
    </row>
    <row r="181" spans="5:6" ht="12.75">
      <c r="E181" s="1"/>
      <c r="F181" s="1"/>
    </row>
    <row r="182" spans="5:6" ht="12.75">
      <c r="E182" s="1"/>
      <c r="F182" s="1"/>
    </row>
    <row r="183" spans="5:6" ht="12.75">
      <c r="E183" s="1"/>
      <c r="F183" s="1"/>
    </row>
    <row r="184" spans="5:6" ht="12.75">
      <c r="E184" s="1"/>
      <c r="F184" s="1"/>
    </row>
    <row r="185" spans="5:6" ht="12.75">
      <c r="E185" s="1"/>
      <c r="F185" s="1"/>
    </row>
    <row r="186" spans="5:6" ht="12.75">
      <c r="E186" s="1"/>
      <c r="F186" s="1"/>
    </row>
    <row r="187" spans="5:6" ht="12.75">
      <c r="E187" s="1"/>
      <c r="F187" s="1"/>
    </row>
    <row r="188" spans="5:6" ht="12.75">
      <c r="E188" s="1"/>
      <c r="F188" s="1"/>
    </row>
    <row r="189" spans="5:6" ht="12.75">
      <c r="E189" s="1"/>
      <c r="F189" s="1"/>
    </row>
    <row r="190" spans="5:6" ht="12.75">
      <c r="E190" s="1"/>
      <c r="F190" s="1"/>
    </row>
    <row r="191" spans="5:6" ht="12.75">
      <c r="E191" s="1"/>
      <c r="F191" s="1"/>
    </row>
    <row r="192" spans="5:6" ht="12.75">
      <c r="E192" s="1"/>
      <c r="F192" s="1"/>
    </row>
    <row r="193" spans="5:6" ht="12.75">
      <c r="E193" s="1"/>
      <c r="F193" s="1"/>
    </row>
    <row r="194" spans="5:6" ht="12.75">
      <c r="E194" s="1"/>
      <c r="F194" s="1"/>
    </row>
    <row r="195" spans="5:6" ht="12.75">
      <c r="E195" s="1"/>
      <c r="F195" s="1"/>
    </row>
    <row r="196" spans="5:6" ht="12.75">
      <c r="E196" s="1"/>
      <c r="F196" s="1"/>
    </row>
    <row r="197" spans="5:6" ht="12.75">
      <c r="E197" s="1"/>
      <c r="F197" s="1"/>
    </row>
    <row r="198" spans="5:6" ht="12.75">
      <c r="E198" s="1"/>
      <c r="F198" s="1"/>
    </row>
    <row r="199" spans="5:6" ht="12.75">
      <c r="E199" s="1"/>
      <c r="F199" s="1"/>
    </row>
    <row r="200" spans="5:6" ht="12.75">
      <c r="E200" s="1"/>
      <c r="F200" s="1"/>
    </row>
    <row r="201" spans="5:6" ht="12.75">
      <c r="E201" s="1"/>
      <c r="F201" s="1"/>
    </row>
    <row r="202" spans="5:6" ht="12.75">
      <c r="E202" s="1"/>
      <c r="F202" s="1"/>
    </row>
    <row r="203" spans="5:6" ht="12.75">
      <c r="E203" s="1"/>
      <c r="F203" s="1"/>
    </row>
    <row r="204" spans="5:6" ht="12.75">
      <c r="E204" s="1"/>
      <c r="F204" s="1"/>
    </row>
    <row r="205" spans="5:6" ht="12.75">
      <c r="E205" s="1"/>
      <c r="F205" s="1"/>
    </row>
    <row r="206" spans="5:6" ht="12.75">
      <c r="E206" s="1"/>
      <c r="F206" s="1"/>
    </row>
    <row r="207" spans="5:6" ht="12.75">
      <c r="E207" s="1"/>
      <c r="F207" s="1"/>
    </row>
    <row r="208" spans="5:6" ht="12.75">
      <c r="E208" s="1"/>
      <c r="F208" s="1"/>
    </row>
    <row r="209" spans="5:6" ht="12.75">
      <c r="E209" s="1"/>
      <c r="F209" s="1"/>
    </row>
    <row r="210" spans="5:6" ht="12.75">
      <c r="E210" s="1"/>
      <c r="F210" s="1"/>
    </row>
    <row r="211" spans="5:6" ht="12.75">
      <c r="E211" s="1"/>
      <c r="F211" s="1"/>
    </row>
    <row r="212" spans="5:6" ht="12.75">
      <c r="E212" s="1"/>
      <c r="F212" s="1"/>
    </row>
    <row r="213" spans="5:6" ht="12.75">
      <c r="E213" s="1"/>
      <c r="F213" s="1"/>
    </row>
    <row r="214" spans="5:6" ht="12.75">
      <c r="E214" s="1"/>
      <c r="F214" s="1"/>
    </row>
    <row r="215" spans="5:6" ht="12.75">
      <c r="E215" s="1"/>
      <c r="F215" s="1"/>
    </row>
    <row r="216" spans="5:6" ht="12.75">
      <c r="E216" s="1"/>
      <c r="F216" s="1"/>
    </row>
    <row r="217" spans="5:6" ht="12.75">
      <c r="E217" s="1"/>
      <c r="F217" s="1"/>
    </row>
    <row r="218" spans="5:6" ht="12.75">
      <c r="E218" s="1"/>
      <c r="F218" s="1"/>
    </row>
    <row r="219" spans="5:6" ht="12.75">
      <c r="E219" s="1"/>
      <c r="F219" s="1"/>
    </row>
    <row r="220" spans="5:6" ht="12.75">
      <c r="E220" s="1"/>
      <c r="F220" s="1"/>
    </row>
    <row r="221" spans="5:6" ht="12.75">
      <c r="E221" s="1"/>
      <c r="F221" s="1"/>
    </row>
  </sheetData>
  <mergeCells count="5">
    <mergeCell ref="A60:B60"/>
    <mergeCell ref="A1:G1"/>
    <mergeCell ref="A2:I2"/>
    <mergeCell ref="A3:I3"/>
    <mergeCell ref="A4:I4"/>
  </mergeCells>
  <hyperlinks>
    <hyperlink ref="F6" r:id="rId1" display="FAİZ"/>
    <hyperlink ref="A59:B59" r:id="rId2" display="Reeskont Oranları İçin tıklayınız!"/>
    <hyperlink ref="A59" r:id="rId3" display="Reeskont Oranları İçin tıklayınız!"/>
    <hyperlink ref="A60" r:id="rId4" display="Bu dosyayı Güncellemek İçin Tıklayınız!"/>
    <hyperlink ref="A64" r:id="rId5" display="Güncelleme Adresi:http://www.mustafagulsen.com/download/default.asp"/>
  </hyperlinks>
  <printOptions/>
  <pageMargins left="0.75" right="0.75" top="1" bottom="1" header="0.5" footer="0.5"/>
  <pageSetup horizontalDpi="120" verticalDpi="120" orientation="landscape" paperSize="9"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3"/>
  <sheetViews>
    <sheetView workbookViewId="0" topLeftCell="A1">
      <selection activeCell="B12" sqref="B12"/>
    </sheetView>
  </sheetViews>
  <sheetFormatPr defaultColWidth="9.00390625" defaultRowHeight="12.75"/>
  <cols>
    <col min="1" max="1" width="12.00390625" style="0" customWidth="1"/>
    <col min="2" max="2" width="24.875" style="0" customWidth="1"/>
    <col min="3" max="4" width="17.125" style="0" customWidth="1"/>
    <col min="5" max="5" width="4.625" style="0" customWidth="1"/>
    <col min="6" max="6" width="6.75390625" style="0" customWidth="1"/>
    <col min="7" max="7" width="7.25390625" style="0" customWidth="1"/>
    <col min="8" max="8" width="7.875" style="0" customWidth="1"/>
    <col min="9" max="9" width="14.875" style="10" customWidth="1"/>
    <col min="10" max="10" width="12.125" style="0" customWidth="1"/>
  </cols>
  <sheetData>
    <row r="1" spans="1:9" ht="24.75" customHeight="1">
      <c r="A1" s="40" t="s">
        <v>28</v>
      </c>
      <c r="B1" s="40"/>
      <c r="C1" s="40"/>
      <c r="D1" s="40"/>
      <c r="E1" s="40"/>
      <c r="F1" s="40"/>
      <c r="G1" s="40"/>
      <c r="H1" s="40"/>
      <c r="I1" s="40"/>
    </row>
    <row r="2" spans="1:9" ht="36" customHeight="1">
      <c r="A2" s="40"/>
      <c r="B2" s="40"/>
      <c r="C2" s="40"/>
      <c r="D2" s="40"/>
      <c r="E2" s="40"/>
      <c r="F2" s="40"/>
      <c r="G2" s="40"/>
      <c r="H2" s="40"/>
      <c r="I2" s="40"/>
    </row>
    <row r="3" spans="1:9" ht="34.5" customHeight="1">
      <c r="A3" s="40"/>
      <c r="B3" s="40"/>
      <c r="C3" s="40"/>
      <c r="D3" s="40"/>
      <c r="E3" s="40"/>
      <c r="F3" s="40"/>
      <c r="G3" s="40"/>
      <c r="H3" s="40"/>
      <c r="I3" s="40"/>
    </row>
    <row r="4" spans="1:9" ht="12.75">
      <c r="A4" s="38" t="s">
        <v>6</v>
      </c>
      <c r="B4" s="38"/>
      <c r="C4" s="38"/>
      <c r="D4" s="38"/>
      <c r="E4" s="38"/>
      <c r="F4" s="38"/>
      <c r="G4" s="38"/>
      <c r="H4" s="38"/>
      <c r="I4" s="38"/>
    </row>
    <row r="5" spans="1:9" ht="12.75">
      <c r="A5" s="38" t="s">
        <v>25</v>
      </c>
      <c r="B5" s="38"/>
      <c r="C5" s="38"/>
      <c r="D5" s="38"/>
      <c r="E5" s="38"/>
      <c r="F5" s="38"/>
      <c r="G5" s="38"/>
      <c r="H5" s="38"/>
      <c r="I5" s="38"/>
    </row>
    <row r="6" spans="1:9" ht="13.5" thickBot="1">
      <c r="A6" s="38" t="s">
        <v>7</v>
      </c>
      <c r="B6" s="38"/>
      <c r="C6" s="38"/>
      <c r="D6" s="38"/>
      <c r="E6" s="38"/>
      <c r="F6" s="38"/>
      <c r="G6" s="38"/>
      <c r="H6" s="38"/>
      <c r="I6" s="38"/>
    </row>
    <row r="7" spans="1:9" ht="13.5" thickBot="1">
      <c r="A7" t="s">
        <v>8</v>
      </c>
      <c r="B7" s="30">
        <v>39813</v>
      </c>
      <c r="C7" s="3"/>
      <c r="D7" s="3"/>
      <c r="E7" s="3"/>
      <c r="F7" s="3"/>
      <c r="G7" s="3"/>
      <c r="H7" s="3"/>
      <c r="I7" s="9"/>
    </row>
    <row r="8" spans="1:10" ht="38.25" customHeight="1">
      <c r="A8" s="4" t="s">
        <v>0</v>
      </c>
      <c r="B8" s="11" t="s">
        <v>9</v>
      </c>
      <c r="C8" s="11" t="s">
        <v>10</v>
      </c>
      <c r="D8" s="12" t="s">
        <v>4</v>
      </c>
      <c r="E8" s="4" t="s">
        <v>1</v>
      </c>
      <c r="F8" s="32" t="s">
        <v>24</v>
      </c>
      <c r="G8" s="5" t="s">
        <v>2</v>
      </c>
      <c r="H8" s="5" t="s">
        <v>3</v>
      </c>
      <c r="I8" s="10" t="s">
        <v>5</v>
      </c>
      <c r="J8" s="33"/>
    </row>
    <row r="9" spans="1:10" ht="12.75">
      <c r="A9" s="2">
        <v>39448</v>
      </c>
      <c r="B9" s="7">
        <v>150000</v>
      </c>
      <c r="C9" s="7">
        <v>0</v>
      </c>
      <c r="D9" s="9">
        <f>B9+C9</f>
        <v>150000</v>
      </c>
      <c r="E9" s="6">
        <f aca="true" t="shared" si="0" ref="E9:E44">B$7-A9</f>
        <v>365</v>
      </c>
      <c r="F9" s="6">
        <v>27</v>
      </c>
      <c r="G9" s="3">
        <f aca="true" t="shared" si="1" ref="G9:G44">E9*F9</f>
        <v>9855</v>
      </c>
      <c r="H9" s="3">
        <f aca="true" t="shared" si="2" ref="H9:H44">G9+36500</f>
        <v>46355</v>
      </c>
      <c r="I9" s="10">
        <f aca="true" t="shared" si="3" ref="I9:I44">((B9*G9)/H9)-((C9*G9)/H9)</f>
        <v>31889.76377952756</v>
      </c>
      <c r="J9" s="8"/>
    </row>
    <row r="10" spans="1:10" ht="12.75">
      <c r="A10" s="2">
        <v>39457</v>
      </c>
      <c r="B10" s="7">
        <v>0</v>
      </c>
      <c r="C10" s="7">
        <v>25000</v>
      </c>
      <c r="D10" s="9">
        <f aca="true" t="shared" si="4" ref="D10:D44">D9+B10-C10</f>
        <v>125000</v>
      </c>
      <c r="E10" s="6">
        <f t="shared" si="0"/>
        <v>356</v>
      </c>
      <c r="F10" s="6">
        <v>27</v>
      </c>
      <c r="G10" s="3">
        <f t="shared" si="1"/>
        <v>9612</v>
      </c>
      <c r="H10" s="3">
        <f t="shared" si="2"/>
        <v>46112</v>
      </c>
      <c r="I10" s="10">
        <f t="shared" si="3"/>
        <v>-5211.224843858432</v>
      </c>
      <c r="J10" s="8"/>
    </row>
    <row r="11" spans="1:10" ht="12.75">
      <c r="A11" s="2">
        <v>39462</v>
      </c>
      <c r="B11" s="7">
        <v>0</v>
      </c>
      <c r="C11" s="7">
        <v>30000</v>
      </c>
      <c r="D11" s="9">
        <f t="shared" si="4"/>
        <v>95000</v>
      </c>
      <c r="E11" s="6">
        <f t="shared" si="0"/>
        <v>351</v>
      </c>
      <c r="F11" s="6">
        <v>27</v>
      </c>
      <c r="G11" s="3">
        <f t="shared" si="1"/>
        <v>9477</v>
      </c>
      <c r="H11" s="3">
        <f t="shared" si="2"/>
        <v>45977</v>
      </c>
      <c r="I11" s="10">
        <f t="shared" si="3"/>
        <v>-6183.744045936011</v>
      </c>
      <c r="J11" s="8"/>
    </row>
    <row r="12" spans="1:10" ht="12.75">
      <c r="A12" s="2">
        <v>39467</v>
      </c>
      <c r="B12" s="7">
        <v>0</v>
      </c>
      <c r="C12" s="7">
        <v>40000</v>
      </c>
      <c r="D12" s="9">
        <f t="shared" si="4"/>
        <v>55000</v>
      </c>
      <c r="E12" s="6">
        <f t="shared" si="0"/>
        <v>346</v>
      </c>
      <c r="F12" s="6">
        <v>27</v>
      </c>
      <c r="G12" s="3">
        <f t="shared" si="1"/>
        <v>9342</v>
      </c>
      <c r="H12" s="3">
        <f t="shared" si="2"/>
        <v>45842</v>
      </c>
      <c r="I12" s="10">
        <f t="shared" si="3"/>
        <v>-8151.476811657432</v>
      </c>
      <c r="J12" s="8"/>
    </row>
    <row r="13" spans="1:10" ht="12.75">
      <c r="A13" s="2">
        <v>39472</v>
      </c>
      <c r="B13" s="7">
        <v>0</v>
      </c>
      <c r="C13" s="7">
        <v>55000</v>
      </c>
      <c r="D13" s="9">
        <f t="shared" si="4"/>
        <v>0</v>
      </c>
      <c r="E13" s="6">
        <f t="shared" si="0"/>
        <v>341</v>
      </c>
      <c r="F13" s="6">
        <v>27</v>
      </c>
      <c r="G13" s="3">
        <f t="shared" si="1"/>
        <v>9207</v>
      </c>
      <c r="H13" s="3">
        <f t="shared" si="2"/>
        <v>45707</v>
      </c>
      <c r="I13" s="10">
        <f t="shared" si="3"/>
        <v>-11078.93758067692</v>
      </c>
      <c r="J13" s="8"/>
    </row>
    <row r="14" spans="1:10" ht="12.75">
      <c r="A14" s="2">
        <v>39477</v>
      </c>
      <c r="B14" s="7">
        <v>20000</v>
      </c>
      <c r="C14" s="7"/>
      <c r="D14" s="9">
        <f t="shared" si="4"/>
        <v>20000</v>
      </c>
      <c r="E14" s="6">
        <f t="shared" si="0"/>
        <v>336</v>
      </c>
      <c r="F14" s="6">
        <v>27</v>
      </c>
      <c r="G14" s="3">
        <f t="shared" si="1"/>
        <v>9072</v>
      </c>
      <c r="H14" s="3">
        <f t="shared" si="2"/>
        <v>45572</v>
      </c>
      <c r="I14" s="10">
        <f t="shared" si="3"/>
        <v>3981.3920828578953</v>
      </c>
      <c r="J14" s="8"/>
    </row>
    <row r="15" spans="1:10" ht="12.75">
      <c r="A15" s="2">
        <v>39482</v>
      </c>
      <c r="B15" s="7">
        <v>0</v>
      </c>
      <c r="C15" s="7">
        <v>10000</v>
      </c>
      <c r="D15" s="9">
        <f t="shared" si="4"/>
        <v>10000</v>
      </c>
      <c r="E15" s="6">
        <f t="shared" si="0"/>
        <v>331</v>
      </c>
      <c r="F15" s="6">
        <v>27</v>
      </c>
      <c r="G15" s="3">
        <f t="shared" si="1"/>
        <v>8937</v>
      </c>
      <c r="H15" s="3">
        <f t="shared" si="2"/>
        <v>45437</v>
      </c>
      <c r="I15" s="10">
        <f t="shared" si="3"/>
        <v>-1966.8992231001166</v>
      </c>
      <c r="J15" s="8"/>
    </row>
    <row r="16" spans="1:10" ht="12.75">
      <c r="A16" s="2">
        <v>39487</v>
      </c>
      <c r="B16" s="7">
        <v>0</v>
      </c>
      <c r="C16" s="7">
        <v>5000</v>
      </c>
      <c r="D16" s="9">
        <f t="shared" si="4"/>
        <v>5000</v>
      </c>
      <c r="E16" s="6">
        <f t="shared" si="0"/>
        <v>326</v>
      </c>
      <c r="F16" s="6">
        <v>27</v>
      </c>
      <c r="G16" s="3">
        <f t="shared" si="1"/>
        <v>8802</v>
      </c>
      <c r="H16" s="3">
        <f t="shared" si="2"/>
        <v>45302</v>
      </c>
      <c r="I16" s="10">
        <f t="shared" si="3"/>
        <v>-971.4802878460113</v>
      </c>
      <c r="J16" s="8"/>
    </row>
    <row r="17" spans="1:10" ht="12.75">
      <c r="A17" s="2">
        <v>39492</v>
      </c>
      <c r="B17" s="7">
        <v>10000</v>
      </c>
      <c r="C17" s="7">
        <v>0</v>
      </c>
      <c r="D17" s="9">
        <f t="shared" si="4"/>
        <v>15000</v>
      </c>
      <c r="E17" s="6">
        <f t="shared" si="0"/>
        <v>321</v>
      </c>
      <c r="F17" s="6">
        <v>27</v>
      </c>
      <c r="G17" s="3">
        <f t="shared" si="1"/>
        <v>8667</v>
      </c>
      <c r="H17" s="3">
        <f t="shared" si="2"/>
        <v>45167</v>
      </c>
      <c r="I17" s="10">
        <f t="shared" si="3"/>
        <v>1918.8788274625279</v>
      </c>
      <c r="J17" s="8"/>
    </row>
    <row r="18" spans="1:10" ht="12.75">
      <c r="A18" s="2">
        <v>39497</v>
      </c>
      <c r="B18" s="7">
        <v>40000</v>
      </c>
      <c r="C18" s="7">
        <v>0</v>
      </c>
      <c r="D18" s="9">
        <f t="shared" si="4"/>
        <v>55000</v>
      </c>
      <c r="E18" s="6">
        <f t="shared" si="0"/>
        <v>316</v>
      </c>
      <c r="F18" s="6">
        <v>27</v>
      </c>
      <c r="G18" s="3">
        <f t="shared" si="1"/>
        <v>8532</v>
      </c>
      <c r="H18" s="3">
        <f t="shared" si="2"/>
        <v>45032</v>
      </c>
      <c r="I18" s="10">
        <f t="shared" si="3"/>
        <v>7578.61076567774</v>
      </c>
      <c r="J18" s="8"/>
    </row>
    <row r="19" spans="1:10" ht="12.75">
      <c r="A19" s="2">
        <v>39502</v>
      </c>
      <c r="B19" s="7">
        <v>50000</v>
      </c>
      <c r="C19" s="7">
        <v>0</v>
      </c>
      <c r="D19" s="9">
        <f t="shared" si="4"/>
        <v>105000</v>
      </c>
      <c r="E19" s="6">
        <f t="shared" si="0"/>
        <v>311</v>
      </c>
      <c r="F19" s="6">
        <v>27</v>
      </c>
      <c r="G19" s="3">
        <f t="shared" si="1"/>
        <v>8397</v>
      </c>
      <c r="H19" s="3">
        <f t="shared" si="2"/>
        <v>44897</v>
      </c>
      <c r="I19" s="10">
        <f t="shared" si="3"/>
        <v>9351.404325456044</v>
      </c>
      <c r="J19" s="8"/>
    </row>
    <row r="20" spans="1:10" ht="12.75">
      <c r="A20" s="2">
        <v>39508</v>
      </c>
      <c r="B20" s="7">
        <v>40000</v>
      </c>
      <c r="C20" s="7">
        <v>0</v>
      </c>
      <c r="D20" s="9">
        <f t="shared" si="4"/>
        <v>145000</v>
      </c>
      <c r="E20" s="6">
        <f t="shared" si="0"/>
        <v>305</v>
      </c>
      <c r="F20" s="6">
        <v>27</v>
      </c>
      <c r="G20" s="3">
        <f t="shared" si="1"/>
        <v>8235</v>
      </c>
      <c r="H20" s="3">
        <f t="shared" si="2"/>
        <v>44735</v>
      </c>
      <c r="I20" s="10">
        <f t="shared" si="3"/>
        <v>7363.362020789092</v>
      </c>
      <c r="J20" s="8"/>
    </row>
    <row r="21" spans="1:10" ht="12.75">
      <c r="A21" s="2">
        <v>39513</v>
      </c>
      <c r="B21" s="7">
        <v>0</v>
      </c>
      <c r="C21" s="7">
        <v>50000</v>
      </c>
      <c r="D21" s="9">
        <f t="shared" si="4"/>
        <v>95000</v>
      </c>
      <c r="E21" s="6">
        <f t="shared" si="0"/>
        <v>300</v>
      </c>
      <c r="F21" s="6">
        <v>27</v>
      </c>
      <c r="G21" s="3">
        <f t="shared" si="1"/>
        <v>8100</v>
      </c>
      <c r="H21" s="3">
        <f t="shared" si="2"/>
        <v>44600</v>
      </c>
      <c r="I21" s="10">
        <f t="shared" si="3"/>
        <v>-9080.717488789238</v>
      </c>
      <c r="J21" s="8"/>
    </row>
    <row r="22" spans="1:10" ht="12.75">
      <c r="A22" s="2">
        <v>39518</v>
      </c>
      <c r="B22" s="7">
        <v>0</v>
      </c>
      <c r="C22" s="7">
        <v>10000</v>
      </c>
      <c r="D22" s="9">
        <f t="shared" si="4"/>
        <v>85000</v>
      </c>
      <c r="E22" s="6">
        <f t="shared" si="0"/>
        <v>295</v>
      </c>
      <c r="F22" s="6">
        <v>27</v>
      </c>
      <c r="G22" s="3">
        <f t="shared" si="1"/>
        <v>7965</v>
      </c>
      <c r="H22" s="3">
        <f t="shared" si="2"/>
        <v>44465</v>
      </c>
      <c r="I22" s="10">
        <f t="shared" si="3"/>
        <v>-1791.2965253570223</v>
      </c>
      <c r="J22" s="8"/>
    </row>
    <row r="23" spans="1:10" ht="12.75">
      <c r="A23" s="2">
        <v>39523</v>
      </c>
      <c r="B23" s="7">
        <v>0</v>
      </c>
      <c r="C23" s="7">
        <v>50000</v>
      </c>
      <c r="D23" s="9">
        <f t="shared" si="4"/>
        <v>35000</v>
      </c>
      <c r="E23" s="6">
        <f t="shared" si="0"/>
        <v>290</v>
      </c>
      <c r="F23" s="6">
        <v>27</v>
      </c>
      <c r="G23" s="3">
        <f t="shared" si="1"/>
        <v>7830</v>
      </c>
      <c r="H23" s="3">
        <f t="shared" si="2"/>
        <v>44330</v>
      </c>
      <c r="I23" s="10">
        <f t="shared" si="3"/>
        <v>-8831.491089555606</v>
      </c>
      <c r="J23" s="8"/>
    </row>
    <row r="24" spans="1:10" ht="12.75">
      <c r="A24" s="2">
        <v>39528</v>
      </c>
      <c r="B24" s="7">
        <v>0</v>
      </c>
      <c r="C24" s="7">
        <v>10000</v>
      </c>
      <c r="D24" s="9">
        <f t="shared" si="4"/>
        <v>25000</v>
      </c>
      <c r="E24" s="6">
        <f t="shared" si="0"/>
        <v>285</v>
      </c>
      <c r="F24" s="6">
        <v>27</v>
      </c>
      <c r="G24" s="3">
        <f t="shared" si="1"/>
        <v>7695</v>
      </c>
      <c r="H24" s="3">
        <f t="shared" si="2"/>
        <v>44195</v>
      </c>
      <c r="I24" s="10">
        <f t="shared" si="3"/>
        <v>-1741.147188595995</v>
      </c>
      <c r="J24" s="8"/>
    </row>
    <row r="25" spans="1:10" ht="12.75">
      <c r="A25" s="2">
        <v>39533</v>
      </c>
      <c r="B25" s="7">
        <v>30000</v>
      </c>
      <c r="C25" s="7">
        <v>0</v>
      </c>
      <c r="D25" s="9">
        <f t="shared" si="4"/>
        <v>55000</v>
      </c>
      <c r="E25" s="6">
        <f t="shared" si="0"/>
        <v>280</v>
      </c>
      <c r="F25" s="6">
        <v>27</v>
      </c>
      <c r="G25" s="3">
        <f t="shared" si="1"/>
        <v>7560</v>
      </c>
      <c r="H25" s="3">
        <f t="shared" si="2"/>
        <v>44060</v>
      </c>
      <c r="I25" s="10">
        <f t="shared" si="3"/>
        <v>5147.526100771675</v>
      </c>
      <c r="J25" s="8"/>
    </row>
    <row r="26" spans="1:10" ht="12.75">
      <c r="A26" s="2">
        <v>39538</v>
      </c>
      <c r="B26" s="7">
        <v>20000</v>
      </c>
      <c r="C26" s="7">
        <v>0</v>
      </c>
      <c r="D26" s="9">
        <f t="shared" si="4"/>
        <v>75000</v>
      </c>
      <c r="E26" s="6">
        <f t="shared" si="0"/>
        <v>275</v>
      </c>
      <c r="F26" s="6">
        <v>27</v>
      </c>
      <c r="G26" s="3">
        <f t="shared" si="1"/>
        <v>7425</v>
      </c>
      <c r="H26" s="3">
        <f t="shared" si="2"/>
        <v>43925</v>
      </c>
      <c r="I26" s="10">
        <f t="shared" si="3"/>
        <v>3380.7626636311898</v>
      </c>
      <c r="J26" s="8"/>
    </row>
    <row r="27" spans="1:10" ht="12.75">
      <c r="A27" s="2">
        <v>39543</v>
      </c>
      <c r="B27" s="7">
        <v>0</v>
      </c>
      <c r="C27" s="7">
        <v>20000</v>
      </c>
      <c r="D27" s="9">
        <f t="shared" si="4"/>
        <v>55000</v>
      </c>
      <c r="E27" s="6">
        <f t="shared" si="0"/>
        <v>270</v>
      </c>
      <c r="F27" s="6">
        <v>27</v>
      </c>
      <c r="G27" s="3">
        <f t="shared" si="1"/>
        <v>7290</v>
      </c>
      <c r="H27" s="3">
        <f t="shared" si="2"/>
        <v>43790</v>
      </c>
      <c r="I27" s="10">
        <f t="shared" si="3"/>
        <v>-3329.5272893354645</v>
      </c>
      <c r="J27" s="8"/>
    </row>
    <row r="28" spans="1:10" ht="12.75">
      <c r="A28" s="2">
        <v>39548</v>
      </c>
      <c r="B28" s="7">
        <v>0</v>
      </c>
      <c r="C28" s="7">
        <v>25000</v>
      </c>
      <c r="D28" s="9">
        <f t="shared" si="4"/>
        <v>30000</v>
      </c>
      <c r="E28" s="6">
        <f t="shared" si="0"/>
        <v>265</v>
      </c>
      <c r="F28" s="6">
        <v>27</v>
      </c>
      <c r="G28" s="3">
        <f t="shared" si="1"/>
        <v>7155</v>
      </c>
      <c r="H28" s="3">
        <f t="shared" si="2"/>
        <v>43655</v>
      </c>
      <c r="I28" s="10">
        <f t="shared" si="3"/>
        <v>-4097.468789371206</v>
      </c>
      <c r="J28" s="8"/>
    </row>
    <row r="29" spans="1:10" ht="12.75">
      <c r="A29" s="2">
        <v>39583</v>
      </c>
      <c r="B29" s="7">
        <v>0</v>
      </c>
      <c r="C29" s="7">
        <v>15000</v>
      </c>
      <c r="D29" s="9">
        <f t="shared" si="4"/>
        <v>15000</v>
      </c>
      <c r="E29" s="6">
        <f t="shared" si="0"/>
        <v>230</v>
      </c>
      <c r="F29" s="6">
        <v>27</v>
      </c>
      <c r="G29" s="3">
        <f t="shared" si="1"/>
        <v>6210</v>
      </c>
      <c r="H29" s="3">
        <f t="shared" si="2"/>
        <v>42710</v>
      </c>
      <c r="I29" s="10">
        <f t="shared" si="3"/>
        <v>-2180.9880590025755</v>
      </c>
      <c r="J29" s="8"/>
    </row>
    <row r="30" spans="1:10" ht="12.75">
      <c r="A30" s="2">
        <v>39588</v>
      </c>
      <c r="B30" s="7">
        <v>25000</v>
      </c>
      <c r="C30" s="7">
        <v>0</v>
      </c>
      <c r="D30" s="9">
        <f t="shared" si="4"/>
        <v>40000</v>
      </c>
      <c r="E30" s="6">
        <f t="shared" si="0"/>
        <v>225</v>
      </c>
      <c r="F30" s="6">
        <v>27</v>
      </c>
      <c r="G30" s="3">
        <f t="shared" si="1"/>
        <v>6075</v>
      </c>
      <c r="H30" s="3">
        <f t="shared" si="2"/>
        <v>42575</v>
      </c>
      <c r="I30" s="10">
        <f t="shared" si="3"/>
        <v>3567.234292425132</v>
      </c>
      <c r="J30" s="8"/>
    </row>
    <row r="31" spans="1:10" ht="12.75">
      <c r="A31" s="2">
        <v>39624</v>
      </c>
      <c r="B31" s="7">
        <v>0</v>
      </c>
      <c r="C31" s="7">
        <v>15000</v>
      </c>
      <c r="D31" s="9">
        <f t="shared" si="4"/>
        <v>25000</v>
      </c>
      <c r="E31" s="6">
        <f t="shared" si="0"/>
        <v>189</v>
      </c>
      <c r="F31" s="6">
        <v>27</v>
      </c>
      <c r="G31" s="3">
        <f t="shared" si="1"/>
        <v>5103</v>
      </c>
      <c r="H31" s="3">
        <f t="shared" si="2"/>
        <v>41603</v>
      </c>
      <c r="I31" s="10">
        <f t="shared" si="3"/>
        <v>-1839.891353988895</v>
      </c>
      <c r="J31" s="8"/>
    </row>
    <row r="32" spans="1:10" ht="12.75">
      <c r="A32" s="2">
        <v>39629</v>
      </c>
      <c r="B32" s="7">
        <v>50000</v>
      </c>
      <c r="C32" s="7">
        <v>0</v>
      </c>
      <c r="D32" s="9">
        <f t="shared" si="4"/>
        <v>75000</v>
      </c>
      <c r="E32" s="6">
        <f t="shared" si="0"/>
        <v>184</v>
      </c>
      <c r="F32" s="6">
        <v>27</v>
      </c>
      <c r="G32" s="3">
        <f t="shared" si="1"/>
        <v>4968</v>
      </c>
      <c r="H32" s="3">
        <f t="shared" si="2"/>
        <v>41468</v>
      </c>
      <c r="I32" s="10">
        <f t="shared" si="3"/>
        <v>5990.161088067908</v>
      </c>
      <c r="J32" s="8"/>
    </row>
    <row r="33" spans="1:10" ht="12.75">
      <c r="A33" s="2">
        <v>39634</v>
      </c>
      <c r="B33" s="7">
        <v>25000</v>
      </c>
      <c r="C33" s="7">
        <v>0</v>
      </c>
      <c r="D33" s="9">
        <f t="shared" si="4"/>
        <v>100000</v>
      </c>
      <c r="E33" s="6">
        <f t="shared" si="0"/>
        <v>179</v>
      </c>
      <c r="F33" s="6">
        <v>27</v>
      </c>
      <c r="G33" s="3">
        <f t="shared" si="1"/>
        <v>4833</v>
      </c>
      <c r="H33" s="3">
        <f t="shared" si="2"/>
        <v>41333</v>
      </c>
      <c r="I33" s="10">
        <f t="shared" si="3"/>
        <v>2923.2090581375655</v>
      </c>
      <c r="J33" s="8"/>
    </row>
    <row r="34" spans="1:10" ht="12.75">
      <c r="A34" s="2">
        <v>39639</v>
      </c>
      <c r="B34" s="7">
        <v>15000</v>
      </c>
      <c r="C34" s="7">
        <v>0</v>
      </c>
      <c r="D34" s="9">
        <f t="shared" si="4"/>
        <v>115000</v>
      </c>
      <c r="E34" s="6">
        <f t="shared" si="0"/>
        <v>174</v>
      </c>
      <c r="F34" s="6">
        <v>27</v>
      </c>
      <c r="G34" s="3">
        <f t="shared" si="1"/>
        <v>4698</v>
      </c>
      <c r="H34" s="3">
        <f t="shared" si="2"/>
        <v>41198</v>
      </c>
      <c r="I34" s="10">
        <f t="shared" si="3"/>
        <v>1710.5199281518521</v>
      </c>
      <c r="J34" s="8"/>
    </row>
    <row r="35" spans="1:10" ht="12.75">
      <c r="A35" s="2">
        <v>39675</v>
      </c>
      <c r="B35" s="7">
        <v>10000</v>
      </c>
      <c r="C35" s="7">
        <v>0</v>
      </c>
      <c r="D35" s="9">
        <f t="shared" si="4"/>
        <v>125000</v>
      </c>
      <c r="E35" s="6">
        <f t="shared" si="0"/>
        <v>138</v>
      </c>
      <c r="F35" s="6">
        <v>27</v>
      </c>
      <c r="G35" s="3">
        <f t="shared" si="1"/>
        <v>3726</v>
      </c>
      <c r="H35" s="3">
        <f t="shared" si="2"/>
        <v>40226</v>
      </c>
      <c r="I35" s="10">
        <f t="shared" si="3"/>
        <v>926.2665937453388</v>
      </c>
      <c r="J35" s="8"/>
    </row>
    <row r="36" spans="1:10" ht="12.75">
      <c r="A36" s="2">
        <v>39711</v>
      </c>
      <c r="B36" s="7">
        <v>0</v>
      </c>
      <c r="C36" s="7">
        <v>20000</v>
      </c>
      <c r="D36" s="9">
        <f t="shared" si="4"/>
        <v>105000</v>
      </c>
      <c r="E36" s="6">
        <f t="shared" si="0"/>
        <v>102</v>
      </c>
      <c r="F36" s="6">
        <v>27</v>
      </c>
      <c r="G36" s="3">
        <f t="shared" si="1"/>
        <v>2754</v>
      </c>
      <c r="H36" s="3">
        <f t="shared" si="2"/>
        <v>39254</v>
      </c>
      <c r="I36" s="10">
        <f t="shared" si="3"/>
        <v>-1403.1691037856015</v>
      </c>
      <c r="J36" s="8"/>
    </row>
    <row r="37" spans="1:10" ht="12.75">
      <c r="A37" s="2">
        <v>39746</v>
      </c>
      <c r="B37" s="7">
        <v>0</v>
      </c>
      <c r="C37" s="7">
        <v>25000</v>
      </c>
      <c r="D37" s="9">
        <f t="shared" si="4"/>
        <v>80000</v>
      </c>
      <c r="E37" s="6">
        <f t="shared" si="0"/>
        <v>67</v>
      </c>
      <c r="F37" s="6">
        <v>27</v>
      </c>
      <c r="G37" s="3">
        <f t="shared" si="1"/>
        <v>1809</v>
      </c>
      <c r="H37" s="3">
        <f t="shared" si="2"/>
        <v>38309</v>
      </c>
      <c r="I37" s="10">
        <f t="shared" si="3"/>
        <v>-1180.5319898718317</v>
      </c>
      <c r="J37" s="8"/>
    </row>
    <row r="38" spans="1:10" ht="12.75">
      <c r="A38" s="2">
        <v>39751</v>
      </c>
      <c r="B38" s="7">
        <v>0</v>
      </c>
      <c r="C38" s="7">
        <v>10000</v>
      </c>
      <c r="D38" s="9">
        <f t="shared" si="4"/>
        <v>70000</v>
      </c>
      <c r="E38" s="6">
        <f t="shared" si="0"/>
        <v>62</v>
      </c>
      <c r="F38" s="6">
        <v>27</v>
      </c>
      <c r="G38" s="3">
        <f t="shared" si="1"/>
        <v>1674</v>
      </c>
      <c r="H38" s="3">
        <f t="shared" si="2"/>
        <v>38174</v>
      </c>
      <c r="I38" s="10">
        <f t="shared" si="3"/>
        <v>-438.5183632839105</v>
      </c>
      <c r="J38" s="8"/>
    </row>
    <row r="39" spans="1:10" ht="12.75">
      <c r="A39" s="2">
        <v>39756</v>
      </c>
      <c r="B39" s="7">
        <v>0</v>
      </c>
      <c r="C39" s="7">
        <v>10000</v>
      </c>
      <c r="D39" s="9">
        <f t="shared" si="4"/>
        <v>60000</v>
      </c>
      <c r="E39" s="6">
        <f t="shared" si="0"/>
        <v>57</v>
      </c>
      <c r="F39" s="6">
        <v>27</v>
      </c>
      <c r="G39" s="3">
        <f t="shared" si="1"/>
        <v>1539</v>
      </c>
      <c r="H39" s="3">
        <f t="shared" si="2"/>
        <v>38039</v>
      </c>
      <c r="I39" s="10">
        <f t="shared" si="3"/>
        <v>-404.58476826414994</v>
      </c>
      <c r="J39" s="8"/>
    </row>
    <row r="40" spans="1:10" ht="12.75">
      <c r="A40" s="2">
        <v>39761</v>
      </c>
      <c r="B40" s="7">
        <v>35000</v>
      </c>
      <c r="C40" s="7">
        <v>0</v>
      </c>
      <c r="D40" s="9">
        <f t="shared" si="4"/>
        <v>95000</v>
      </c>
      <c r="E40" s="6">
        <f t="shared" si="0"/>
        <v>52</v>
      </c>
      <c r="F40" s="6">
        <v>27</v>
      </c>
      <c r="G40" s="3">
        <f t="shared" si="1"/>
        <v>1404</v>
      </c>
      <c r="H40" s="3">
        <f t="shared" si="2"/>
        <v>37904</v>
      </c>
      <c r="I40" s="10">
        <f t="shared" si="3"/>
        <v>1296.4330941325454</v>
      </c>
      <c r="J40" s="8"/>
    </row>
    <row r="41" spans="1:10" ht="12.75">
      <c r="A41" s="2">
        <v>39796</v>
      </c>
      <c r="B41" s="7">
        <v>0</v>
      </c>
      <c r="C41" s="7">
        <v>25000</v>
      </c>
      <c r="D41" s="9">
        <f t="shared" si="4"/>
        <v>70000</v>
      </c>
      <c r="E41" s="6">
        <f t="shared" si="0"/>
        <v>17</v>
      </c>
      <c r="F41" s="6">
        <v>27</v>
      </c>
      <c r="G41" s="3">
        <f t="shared" si="1"/>
        <v>459</v>
      </c>
      <c r="H41" s="3">
        <f t="shared" si="2"/>
        <v>36959</v>
      </c>
      <c r="I41" s="10">
        <f t="shared" si="3"/>
        <v>-310.47917963148353</v>
      </c>
      <c r="J41" s="8"/>
    </row>
    <row r="42" spans="1:10" ht="12.75">
      <c r="A42" s="2">
        <v>39801</v>
      </c>
      <c r="B42" s="7">
        <v>0</v>
      </c>
      <c r="C42" s="7">
        <v>15000</v>
      </c>
      <c r="D42" s="9">
        <f t="shared" si="4"/>
        <v>55000</v>
      </c>
      <c r="E42" s="6">
        <f t="shared" si="0"/>
        <v>12</v>
      </c>
      <c r="F42" s="6">
        <v>27</v>
      </c>
      <c r="G42" s="3">
        <f t="shared" si="1"/>
        <v>324</v>
      </c>
      <c r="H42" s="3">
        <f t="shared" si="2"/>
        <v>36824</v>
      </c>
      <c r="I42" s="10">
        <f t="shared" si="3"/>
        <v>-131.97914403649793</v>
      </c>
      <c r="J42" s="8"/>
    </row>
    <row r="43" spans="1:10" ht="12.75">
      <c r="A43" s="2">
        <v>39806</v>
      </c>
      <c r="B43" s="7">
        <v>0</v>
      </c>
      <c r="C43" s="7">
        <v>20000</v>
      </c>
      <c r="D43" s="9">
        <f t="shared" si="4"/>
        <v>35000</v>
      </c>
      <c r="E43" s="6">
        <f t="shared" si="0"/>
        <v>7</v>
      </c>
      <c r="F43" s="6">
        <v>27</v>
      </c>
      <c r="G43" s="3">
        <f t="shared" si="1"/>
        <v>189</v>
      </c>
      <c r="H43" s="3">
        <f t="shared" si="2"/>
        <v>36689</v>
      </c>
      <c r="I43" s="10">
        <f t="shared" si="3"/>
        <v>-103.02815557796615</v>
      </c>
      <c r="J43" s="8"/>
    </row>
    <row r="44" spans="1:10" ht="12.75">
      <c r="A44" s="2">
        <v>39811</v>
      </c>
      <c r="B44" s="7">
        <v>15000</v>
      </c>
      <c r="C44" s="7">
        <v>0</v>
      </c>
      <c r="D44" s="9">
        <f t="shared" si="4"/>
        <v>50000</v>
      </c>
      <c r="E44" s="6">
        <f t="shared" si="0"/>
        <v>2</v>
      </c>
      <c r="F44" s="6">
        <v>27</v>
      </c>
      <c r="G44" s="3">
        <f t="shared" si="1"/>
        <v>54</v>
      </c>
      <c r="H44" s="3">
        <f t="shared" si="2"/>
        <v>36554</v>
      </c>
      <c r="I44" s="10">
        <f t="shared" si="3"/>
        <v>22.158997647316298</v>
      </c>
      <c r="J44" s="8"/>
    </row>
    <row r="45" spans="2:10" ht="12.75">
      <c r="B45" s="8"/>
      <c r="C45" s="8"/>
      <c r="D45" s="8"/>
      <c r="E45" s="1"/>
      <c r="F45" s="1"/>
      <c r="I45" s="10">
        <f>SUM(I9:I44)</f>
        <v>16619.102336959022</v>
      </c>
      <c r="J45" s="10"/>
    </row>
    <row r="46" spans="1:6" ht="12.75">
      <c r="A46" s="29">
        <v>39813</v>
      </c>
      <c r="B46" s="7">
        <f>I45</f>
        <v>16619.102336959022</v>
      </c>
      <c r="C46" s="10"/>
      <c r="D46" s="9">
        <f>D44+B46-C46</f>
        <v>66619.10233695903</v>
      </c>
      <c r="E46" s="1"/>
      <c r="F46" s="1"/>
    </row>
    <row r="47" spans="4:8" ht="12.75">
      <c r="D47" s="9"/>
      <c r="E47" s="6"/>
      <c r="F47" s="6"/>
      <c r="G47" s="3"/>
      <c r="H47" s="3"/>
    </row>
    <row r="48" spans="5:6" ht="13.5" thickBot="1">
      <c r="E48" s="1"/>
      <c r="F48" s="1"/>
    </row>
    <row r="49" spans="1:6" ht="12.75">
      <c r="A49" s="15" t="s">
        <v>11</v>
      </c>
      <c r="B49" s="16"/>
      <c r="C49" s="16"/>
      <c r="D49" s="16"/>
      <c r="E49" s="17"/>
      <c r="F49" s="1"/>
    </row>
    <row r="50" spans="1:6" ht="12.75">
      <c r="A50" s="18">
        <v>39813</v>
      </c>
      <c r="B50" s="19"/>
      <c r="C50" s="13" t="s">
        <v>9</v>
      </c>
      <c r="D50" s="13" t="s">
        <v>10</v>
      </c>
      <c r="E50" s="20"/>
      <c r="F50" s="1"/>
    </row>
    <row r="51" spans="1:6" ht="12.75">
      <c r="A51" s="25" t="s">
        <v>19</v>
      </c>
      <c r="B51" s="19" t="s">
        <v>12</v>
      </c>
      <c r="C51" s="14">
        <f>I45</f>
        <v>16619.102336959022</v>
      </c>
      <c r="D51" s="13"/>
      <c r="E51" s="20"/>
      <c r="F51" s="1"/>
    </row>
    <row r="52" spans="1:6" ht="12.75">
      <c r="A52" s="26" t="s">
        <v>20</v>
      </c>
      <c r="B52" s="19" t="s">
        <v>12</v>
      </c>
      <c r="C52" s="13"/>
      <c r="D52" s="14">
        <f>C51</f>
        <v>16619.102336959022</v>
      </c>
      <c r="E52" s="20"/>
      <c r="F52" s="1"/>
    </row>
    <row r="53" spans="1:6" ht="13.5" thickBot="1">
      <c r="A53" s="28" t="s">
        <v>21</v>
      </c>
      <c r="B53" s="21"/>
      <c r="C53" s="21"/>
      <c r="D53" s="21"/>
      <c r="E53" s="22"/>
      <c r="F53" s="1"/>
    </row>
    <row r="54" spans="1:6" ht="12.75">
      <c r="A54" s="19"/>
      <c r="B54" s="19"/>
      <c r="C54" s="19"/>
      <c r="D54" s="19"/>
      <c r="E54" s="27"/>
      <c r="F54" s="1"/>
    </row>
    <row r="55" spans="1:6" ht="12.75">
      <c r="A55" t="s">
        <v>13</v>
      </c>
      <c r="E55" s="1"/>
      <c r="F55" s="1"/>
    </row>
    <row r="56" spans="1:6" ht="12.75">
      <c r="A56" t="s">
        <v>14</v>
      </c>
      <c r="E56" s="1"/>
      <c r="F56" s="1"/>
    </row>
    <row r="57" spans="1:6" ht="12.75">
      <c r="A57" t="s">
        <v>15</v>
      </c>
      <c r="E57" s="1"/>
      <c r="F57" s="1"/>
    </row>
    <row r="58" spans="5:6" ht="12.75">
      <c r="E58" s="1"/>
      <c r="F58" s="1"/>
    </row>
    <row r="59" spans="5:6" ht="12.75">
      <c r="E59" s="1"/>
      <c r="F59" s="1"/>
    </row>
    <row r="60" spans="1:6" ht="12.75">
      <c r="A60" s="23"/>
      <c r="E60" s="1"/>
      <c r="F60" s="1"/>
    </row>
    <row r="61" spans="1:6" ht="12.75">
      <c r="A61" s="31" t="s">
        <v>23</v>
      </c>
      <c r="B61" s="23"/>
      <c r="E61" s="1"/>
      <c r="F61" s="1"/>
    </row>
    <row r="62" spans="1:6" ht="12.75">
      <c r="A62" s="39" t="s">
        <v>16</v>
      </c>
      <c r="B62" s="39"/>
      <c r="C62" t="s">
        <v>17</v>
      </c>
      <c r="E62" s="1"/>
      <c r="F62" s="1"/>
    </row>
    <row r="63" spans="5:6" ht="12.75">
      <c r="E63" s="1"/>
      <c r="F63" s="1"/>
    </row>
    <row r="64" spans="1:6" ht="12.75">
      <c r="A64" t="s">
        <v>22</v>
      </c>
      <c r="E64" s="1"/>
      <c r="F64" s="1"/>
    </row>
    <row r="65" spans="1:6" ht="12.75">
      <c r="A65" t="s">
        <v>26</v>
      </c>
      <c r="E65" s="1"/>
      <c r="F65" s="1"/>
    </row>
    <row r="66" ht="12.75">
      <c r="A66" s="24" t="s">
        <v>18</v>
      </c>
    </row>
    <row r="67" spans="5:6" ht="12.75">
      <c r="E67" s="1"/>
      <c r="F67" s="1"/>
    </row>
    <row r="68" spans="5:6" ht="12.75">
      <c r="E68" s="1"/>
      <c r="F68" s="1"/>
    </row>
    <row r="69" spans="5:6" ht="12.75">
      <c r="E69" s="1"/>
      <c r="F69" s="1"/>
    </row>
    <row r="70" spans="5:6" ht="12.75">
      <c r="E70" s="1"/>
      <c r="F70" s="1"/>
    </row>
    <row r="71" spans="5:6" ht="12.75">
      <c r="E71" s="1"/>
      <c r="F71" s="1"/>
    </row>
    <row r="72" spans="5:6" ht="12.75">
      <c r="E72" s="1"/>
      <c r="F72" s="1"/>
    </row>
    <row r="73" spans="5:6" ht="12.75">
      <c r="E73" s="1"/>
      <c r="F73" s="1"/>
    </row>
    <row r="74" spans="5:6" ht="12.75">
      <c r="E74" s="1"/>
      <c r="F74" s="1"/>
    </row>
    <row r="75" spans="5:6" ht="12.75">
      <c r="E75" s="1"/>
      <c r="F75" s="1"/>
    </row>
    <row r="76" spans="5:6" ht="12.75">
      <c r="E76" s="1"/>
      <c r="F76" s="1"/>
    </row>
    <row r="77" spans="5:6" ht="12.75">
      <c r="E77" s="1"/>
      <c r="F77" s="1"/>
    </row>
    <row r="78" spans="5:6" ht="12.75">
      <c r="E78" s="1"/>
      <c r="F78" s="1"/>
    </row>
    <row r="79" spans="5:6" ht="12.75">
      <c r="E79" s="1"/>
      <c r="F79" s="1"/>
    </row>
    <row r="80" spans="5:6" ht="12.75">
      <c r="E80" s="1"/>
      <c r="F80" s="1"/>
    </row>
    <row r="81" spans="5:6" ht="12.75">
      <c r="E81" s="1"/>
      <c r="F81" s="1"/>
    </row>
    <row r="82" spans="5:6" ht="12.75">
      <c r="E82" s="1"/>
      <c r="F82" s="1"/>
    </row>
    <row r="83" spans="5:6" ht="12.75">
      <c r="E83" s="1"/>
      <c r="F83" s="1"/>
    </row>
    <row r="84" spans="5:6" ht="12.75">
      <c r="E84" s="1"/>
      <c r="F84" s="1"/>
    </row>
    <row r="85" spans="5:6" ht="12.75">
      <c r="E85" s="1"/>
      <c r="F85" s="1"/>
    </row>
    <row r="86" spans="5:6" ht="12.75">
      <c r="E86" s="1"/>
      <c r="F86" s="1"/>
    </row>
    <row r="87" spans="5:6" ht="12.75">
      <c r="E87" s="1"/>
      <c r="F87" s="1"/>
    </row>
    <row r="88" spans="5:6" ht="12.75">
      <c r="E88" s="1"/>
      <c r="F88" s="1"/>
    </row>
    <row r="89" spans="5:6" ht="12.75">
      <c r="E89" s="1"/>
      <c r="F89" s="1"/>
    </row>
    <row r="90" spans="5:6" ht="12.75">
      <c r="E90" s="1"/>
      <c r="F90" s="1"/>
    </row>
    <row r="91" spans="5:6" ht="12.75">
      <c r="E91" s="1"/>
      <c r="F91" s="1"/>
    </row>
    <row r="92" spans="5:6" ht="12.75">
      <c r="E92" s="1"/>
      <c r="F92" s="1"/>
    </row>
    <row r="93" spans="5:6" ht="12.75">
      <c r="E93" s="1"/>
      <c r="F93" s="1"/>
    </row>
    <row r="94" spans="5:6" ht="12.75">
      <c r="E94" s="1"/>
      <c r="F94" s="1"/>
    </row>
    <row r="95" spans="5:6" ht="12.75">
      <c r="E95" s="1"/>
      <c r="F95" s="1"/>
    </row>
    <row r="96" spans="5:6" ht="12.75">
      <c r="E96" s="1"/>
      <c r="F96" s="1"/>
    </row>
    <row r="97" spans="5:6" ht="12.75">
      <c r="E97" s="1"/>
      <c r="F97" s="1"/>
    </row>
    <row r="98" spans="5:6" ht="12.75">
      <c r="E98" s="1"/>
      <c r="F98" s="1"/>
    </row>
    <row r="99" spans="5:6" ht="12.75">
      <c r="E99" s="1"/>
      <c r="F99" s="1"/>
    </row>
    <row r="100" spans="5:6" ht="12.75">
      <c r="E100" s="1"/>
      <c r="F100" s="1"/>
    </row>
    <row r="101" spans="5:6" ht="12.75">
      <c r="E101" s="1"/>
      <c r="F101" s="1"/>
    </row>
    <row r="102" spans="5:6" ht="12.75">
      <c r="E102" s="1"/>
      <c r="F102" s="1"/>
    </row>
    <row r="103" spans="5:6" ht="12.75">
      <c r="E103" s="1"/>
      <c r="F103" s="1"/>
    </row>
    <row r="104" spans="5:6" ht="12.75">
      <c r="E104" s="1"/>
      <c r="F104" s="1"/>
    </row>
    <row r="105" spans="5:6" ht="12.75">
      <c r="E105" s="1"/>
      <c r="F105" s="1"/>
    </row>
    <row r="106" spans="5:6" ht="12.75">
      <c r="E106" s="1"/>
      <c r="F106" s="1"/>
    </row>
    <row r="107" spans="5:6" ht="12.75">
      <c r="E107" s="1"/>
      <c r="F107" s="1"/>
    </row>
    <row r="108" spans="5:6" ht="12.75">
      <c r="E108" s="1"/>
      <c r="F108" s="1"/>
    </row>
    <row r="109" spans="5:6" ht="12.75">
      <c r="E109" s="1"/>
      <c r="F109" s="1"/>
    </row>
    <row r="110" spans="5:6" ht="12.75">
      <c r="E110" s="1"/>
      <c r="F110" s="1"/>
    </row>
    <row r="111" spans="5:6" ht="12.75">
      <c r="E111" s="1"/>
      <c r="F111" s="1"/>
    </row>
    <row r="112" spans="5:6" ht="12.75">
      <c r="E112" s="1"/>
      <c r="F112" s="1"/>
    </row>
    <row r="113" spans="5:6" ht="12.75">
      <c r="E113" s="1"/>
      <c r="F113" s="1"/>
    </row>
    <row r="114" spans="5:6" ht="12.75">
      <c r="E114" s="1"/>
      <c r="F114" s="1"/>
    </row>
    <row r="115" spans="5:6" ht="12.75">
      <c r="E115" s="1"/>
      <c r="F115" s="1"/>
    </row>
    <row r="116" spans="5:6" ht="12.75">
      <c r="E116" s="1"/>
      <c r="F116" s="1"/>
    </row>
    <row r="117" spans="5:6" ht="12.75">
      <c r="E117" s="1"/>
      <c r="F117" s="1"/>
    </row>
    <row r="118" spans="5:6" ht="12.75">
      <c r="E118" s="1"/>
      <c r="F118" s="1"/>
    </row>
    <row r="119" spans="5:6" ht="12.75">
      <c r="E119" s="1"/>
      <c r="F119" s="1"/>
    </row>
    <row r="120" spans="5:6" ht="12.75">
      <c r="E120" s="1"/>
      <c r="F120" s="1"/>
    </row>
    <row r="121" spans="5:6" ht="12.75">
      <c r="E121" s="1"/>
      <c r="F121" s="1"/>
    </row>
    <row r="122" spans="5:6" ht="12.75">
      <c r="E122" s="1"/>
      <c r="F122" s="1"/>
    </row>
    <row r="123" spans="5:6" ht="12.75">
      <c r="E123" s="1"/>
      <c r="F123" s="1"/>
    </row>
    <row r="124" spans="5:6" ht="12.75">
      <c r="E124" s="1"/>
      <c r="F124" s="1"/>
    </row>
    <row r="125" spans="5:6" ht="12.75">
      <c r="E125" s="1"/>
      <c r="F125" s="1"/>
    </row>
    <row r="126" spans="5:6" ht="12.75">
      <c r="E126" s="1"/>
      <c r="F126" s="1"/>
    </row>
    <row r="127" spans="5:6" ht="12.75">
      <c r="E127" s="1"/>
      <c r="F127" s="1"/>
    </row>
    <row r="128" spans="5:6" ht="12.75">
      <c r="E128" s="1"/>
      <c r="F128" s="1"/>
    </row>
    <row r="129" spans="5:6" ht="12.75">
      <c r="E129" s="1"/>
      <c r="F129" s="1"/>
    </row>
    <row r="130" spans="5:6" ht="12.75">
      <c r="E130" s="1"/>
      <c r="F130" s="1"/>
    </row>
    <row r="131" spans="5:6" ht="12.75">
      <c r="E131" s="1"/>
      <c r="F131" s="1"/>
    </row>
    <row r="132" spans="5:6" ht="12.75">
      <c r="E132" s="1"/>
      <c r="F132" s="1"/>
    </row>
    <row r="133" spans="5:6" ht="12.75">
      <c r="E133" s="1"/>
      <c r="F133" s="1"/>
    </row>
    <row r="134" spans="5:6" ht="12.75">
      <c r="E134" s="1"/>
      <c r="F134" s="1"/>
    </row>
    <row r="135" spans="5:6" ht="12.75">
      <c r="E135" s="1"/>
      <c r="F135" s="1"/>
    </row>
    <row r="136" spans="5:6" ht="12.75">
      <c r="E136" s="1"/>
      <c r="F136" s="1"/>
    </row>
    <row r="137" spans="5:6" ht="12.75">
      <c r="E137" s="1"/>
      <c r="F137" s="1"/>
    </row>
    <row r="138" spans="5:6" ht="12.75">
      <c r="E138" s="1"/>
      <c r="F138" s="1"/>
    </row>
    <row r="139" spans="5:6" ht="12.75">
      <c r="E139" s="1"/>
      <c r="F139" s="1"/>
    </row>
    <row r="140" spans="5:6" ht="12.75">
      <c r="E140" s="1"/>
      <c r="F140" s="1"/>
    </row>
    <row r="141" spans="5:6" ht="12.75">
      <c r="E141" s="1"/>
      <c r="F141" s="1"/>
    </row>
    <row r="142" spans="5:6" ht="12.75">
      <c r="E142" s="1"/>
      <c r="F142" s="1"/>
    </row>
    <row r="143" spans="5:6" ht="12.75">
      <c r="E143" s="1"/>
      <c r="F143" s="1"/>
    </row>
    <row r="144" spans="5:6" ht="12.75">
      <c r="E144" s="1"/>
      <c r="F144" s="1"/>
    </row>
    <row r="145" spans="5:6" ht="12.75">
      <c r="E145" s="1"/>
      <c r="F145" s="1"/>
    </row>
    <row r="146" spans="5:6" ht="12.75">
      <c r="E146" s="1"/>
      <c r="F146" s="1"/>
    </row>
    <row r="147" spans="5:6" ht="12.75">
      <c r="E147" s="1"/>
      <c r="F147" s="1"/>
    </row>
    <row r="148" spans="5:6" ht="12.75">
      <c r="E148" s="1"/>
      <c r="F148" s="1"/>
    </row>
    <row r="149" spans="5:6" ht="12.75">
      <c r="E149" s="1"/>
      <c r="F149" s="1"/>
    </row>
    <row r="150" spans="5:6" ht="12.75">
      <c r="E150" s="1"/>
      <c r="F150" s="1"/>
    </row>
    <row r="151" spans="5:6" ht="12.75">
      <c r="E151" s="1"/>
      <c r="F151" s="1"/>
    </row>
    <row r="152" spans="5:6" ht="12.75">
      <c r="E152" s="1"/>
      <c r="F152" s="1"/>
    </row>
    <row r="153" spans="5:6" ht="12.75">
      <c r="E153" s="1"/>
      <c r="F153" s="1"/>
    </row>
    <row r="154" spans="5:6" ht="12.75">
      <c r="E154" s="1"/>
      <c r="F154" s="1"/>
    </row>
    <row r="155" spans="5:6" ht="12.75">
      <c r="E155" s="1"/>
      <c r="F155" s="1"/>
    </row>
    <row r="156" spans="5:6" ht="12.75">
      <c r="E156" s="1"/>
      <c r="F156" s="1"/>
    </row>
    <row r="157" spans="5:6" ht="12.75">
      <c r="E157" s="1"/>
      <c r="F157" s="1"/>
    </row>
    <row r="158" spans="5:6" ht="12.75">
      <c r="E158" s="1"/>
      <c r="F158" s="1"/>
    </row>
    <row r="159" spans="5:6" ht="12.75">
      <c r="E159" s="1"/>
      <c r="F159" s="1"/>
    </row>
    <row r="160" spans="5:6" ht="12.75">
      <c r="E160" s="1"/>
      <c r="F160" s="1"/>
    </row>
    <row r="161" spans="5:6" ht="12.75">
      <c r="E161" s="1"/>
      <c r="F161" s="1"/>
    </row>
    <row r="162" spans="5:6" ht="12.75">
      <c r="E162" s="1"/>
      <c r="F162" s="1"/>
    </row>
    <row r="163" spans="5:6" ht="12.75">
      <c r="E163" s="1"/>
      <c r="F163" s="1"/>
    </row>
    <row r="164" spans="5:6" ht="12.75">
      <c r="E164" s="1"/>
      <c r="F164" s="1"/>
    </row>
    <row r="165" spans="5:6" ht="12.75">
      <c r="E165" s="1"/>
      <c r="F165" s="1"/>
    </row>
    <row r="166" spans="5:6" ht="12.75">
      <c r="E166" s="1"/>
      <c r="F166" s="1"/>
    </row>
    <row r="167" spans="5:6" ht="12.75">
      <c r="E167" s="1"/>
      <c r="F167" s="1"/>
    </row>
    <row r="168" spans="5:6" ht="12.75">
      <c r="E168" s="1"/>
      <c r="F168" s="1"/>
    </row>
    <row r="169" spans="5:6" ht="12.75">
      <c r="E169" s="1"/>
      <c r="F169" s="1"/>
    </row>
    <row r="170" spans="5:6" ht="12.75">
      <c r="E170" s="1"/>
      <c r="F170" s="1"/>
    </row>
    <row r="171" spans="5:6" ht="12.75">
      <c r="E171" s="1"/>
      <c r="F171" s="1"/>
    </row>
    <row r="172" spans="5:6" ht="12.75">
      <c r="E172" s="1"/>
      <c r="F172" s="1"/>
    </row>
    <row r="173" spans="5:6" ht="12.75">
      <c r="E173" s="1"/>
      <c r="F173" s="1"/>
    </row>
    <row r="174" spans="5:6" ht="12.75">
      <c r="E174" s="1"/>
      <c r="F174" s="1"/>
    </row>
    <row r="175" spans="5:6" ht="12.75">
      <c r="E175" s="1"/>
      <c r="F175" s="1"/>
    </row>
    <row r="176" spans="5:6" ht="12.75">
      <c r="E176" s="1"/>
      <c r="F176" s="1"/>
    </row>
    <row r="177" spans="5:6" ht="12.75">
      <c r="E177" s="1"/>
      <c r="F177" s="1"/>
    </row>
    <row r="178" spans="5:6" ht="12.75">
      <c r="E178" s="1"/>
      <c r="F178" s="1"/>
    </row>
    <row r="179" spans="5:6" ht="12.75">
      <c r="E179" s="1"/>
      <c r="F179" s="1"/>
    </row>
    <row r="180" spans="5:6" ht="12.75">
      <c r="E180" s="1"/>
      <c r="F180" s="1"/>
    </row>
    <row r="181" spans="5:6" ht="12.75">
      <c r="E181" s="1"/>
      <c r="F181" s="1"/>
    </row>
    <row r="182" spans="5:6" ht="12.75">
      <c r="E182" s="1"/>
      <c r="F182" s="1"/>
    </row>
    <row r="183" spans="5:6" ht="12.75">
      <c r="E183" s="1"/>
      <c r="F183" s="1"/>
    </row>
    <row r="184" spans="5:6" ht="12.75">
      <c r="E184" s="1"/>
      <c r="F184" s="1"/>
    </row>
    <row r="185" spans="5:6" ht="12.75">
      <c r="E185" s="1"/>
      <c r="F185" s="1"/>
    </row>
    <row r="186" spans="5:6" ht="12.75">
      <c r="E186" s="1"/>
      <c r="F186" s="1"/>
    </row>
    <row r="187" spans="5:6" ht="12.75">
      <c r="E187" s="1"/>
      <c r="F187" s="1"/>
    </row>
    <row r="188" spans="5:6" ht="12.75">
      <c r="E188" s="1"/>
      <c r="F188" s="1"/>
    </row>
    <row r="189" spans="5:6" ht="12.75">
      <c r="E189" s="1"/>
      <c r="F189" s="1"/>
    </row>
    <row r="190" spans="5:6" ht="12.75">
      <c r="E190" s="1"/>
      <c r="F190" s="1"/>
    </row>
    <row r="191" spans="5:6" ht="12.75">
      <c r="E191" s="1"/>
      <c r="F191" s="1"/>
    </row>
    <row r="192" spans="5:6" ht="12.75">
      <c r="E192" s="1"/>
      <c r="F192" s="1"/>
    </row>
    <row r="193" spans="5:6" ht="12.75">
      <c r="E193" s="1"/>
      <c r="F193" s="1"/>
    </row>
    <row r="194" spans="5:6" ht="12.75">
      <c r="E194" s="1"/>
      <c r="F194" s="1"/>
    </row>
    <row r="195" spans="5:6" ht="12.75">
      <c r="E195" s="1"/>
      <c r="F195" s="1"/>
    </row>
    <row r="196" spans="5:6" ht="12.75">
      <c r="E196" s="1"/>
      <c r="F196" s="1"/>
    </row>
    <row r="197" spans="5:6" ht="12.75">
      <c r="E197" s="1"/>
      <c r="F197" s="1"/>
    </row>
    <row r="198" spans="5:6" ht="12.75">
      <c r="E198" s="1"/>
      <c r="F198" s="1"/>
    </row>
    <row r="199" spans="5:6" ht="12.75">
      <c r="E199" s="1"/>
      <c r="F199" s="1"/>
    </row>
    <row r="200" spans="5:6" ht="12.75">
      <c r="E200" s="1"/>
      <c r="F200" s="1"/>
    </row>
    <row r="201" spans="5:6" ht="12.75">
      <c r="E201" s="1"/>
      <c r="F201" s="1"/>
    </row>
    <row r="202" spans="5:6" ht="12.75">
      <c r="E202" s="1"/>
      <c r="F202" s="1"/>
    </row>
    <row r="203" spans="5:6" ht="12.75">
      <c r="E203" s="1"/>
      <c r="F203" s="1"/>
    </row>
    <row r="204" spans="5:6" ht="12.75">
      <c r="E204" s="1"/>
      <c r="F204" s="1"/>
    </row>
    <row r="205" spans="5:6" ht="12.75">
      <c r="E205" s="1"/>
      <c r="F205" s="1"/>
    </row>
    <row r="206" spans="5:6" ht="12.75">
      <c r="E206" s="1"/>
      <c r="F206" s="1"/>
    </row>
    <row r="207" spans="5:6" ht="12.75">
      <c r="E207" s="1"/>
      <c r="F207" s="1"/>
    </row>
    <row r="208" spans="5:6" ht="12.75">
      <c r="E208" s="1"/>
      <c r="F208" s="1"/>
    </row>
    <row r="209" spans="5:6" ht="12.75">
      <c r="E209" s="1"/>
      <c r="F209" s="1"/>
    </row>
    <row r="210" spans="5:6" ht="12.75">
      <c r="E210" s="1"/>
      <c r="F210" s="1"/>
    </row>
    <row r="211" spans="5:6" ht="12.75">
      <c r="E211" s="1"/>
      <c r="F211" s="1"/>
    </row>
    <row r="212" spans="5:6" ht="12.75">
      <c r="E212" s="1"/>
      <c r="F212" s="1"/>
    </row>
    <row r="213" spans="5:6" ht="12.75">
      <c r="E213" s="1"/>
      <c r="F213" s="1"/>
    </row>
    <row r="214" spans="5:6" ht="12.75">
      <c r="E214" s="1"/>
      <c r="F214" s="1"/>
    </row>
    <row r="215" spans="5:6" ht="12.75">
      <c r="E215" s="1"/>
      <c r="F215" s="1"/>
    </row>
    <row r="216" spans="5:6" ht="12.75">
      <c r="E216" s="1"/>
      <c r="F216" s="1"/>
    </row>
    <row r="217" spans="5:6" ht="12.75">
      <c r="E217" s="1"/>
      <c r="F217" s="1"/>
    </row>
    <row r="218" spans="5:6" ht="12.75">
      <c r="E218" s="1"/>
      <c r="F218" s="1"/>
    </row>
    <row r="219" spans="5:6" ht="12.75">
      <c r="E219" s="1"/>
      <c r="F219" s="1"/>
    </row>
    <row r="220" spans="5:6" ht="12.75">
      <c r="E220" s="1"/>
      <c r="F220" s="1"/>
    </row>
    <row r="221" spans="5:6" ht="12.75">
      <c r="E221" s="1"/>
      <c r="F221" s="1"/>
    </row>
    <row r="222" spans="5:6" ht="12.75">
      <c r="E222" s="1"/>
      <c r="F222" s="1"/>
    </row>
    <row r="223" spans="5:6" ht="12.75">
      <c r="E223" s="1"/>
      <c r="F223" s="1"/>
    </row>
  </sheetData>
  <mergeCells count="5">
    <mergeCell ref="A62:B62"/>
    <mergeCell ref="A1:I3"/>
    <mergeCell ref="A4:I4"/>
    <mergeCell ref="A5:I5"/>
    <mergeCell ref="A6:I6"/>
  </mergeCells>
  <hyperlinks>
    <hyperlink ref="F8" r:id="rId1" display="FAİZ"/>
    <hyperlink ref="A61:B61" r:id="rId2" display="Reeskont Oranları İçin tıklayınız!"/>
    <hyperlink ref="A61" r:id="rId3" display="Reeskont Oranları İçin tıklayınız!"/>
    <hyperlink ref="A62" r:id="rId4" display="Bu dosyayı Güncellemek İçin Tıklayınız!"/>
    <hyperlink ref="A66" r:id="rId5" display="Güncelleme Adresi:http://www.mustafagulsen.com/download/default.asp"/>
  </hyperlinks>
  <printOptions/>
  <pageMargins left="0.75" right="0.75" top="1" bottom="1" header="0.5" footer="0.5"/>
  <pageSetup horizontalDpi="120" verticalDpi="120" orientation="landscape" paperSize="9" r:id="rId8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 ÖZMEN</dc:creator>
  <cp:keywords/>
  <dc:description/>
  <cp:lastModifiedBy>SMMM</cp:lastModifiedBy>
  <cp:lastPrinted>2004-12-24T11:38:59Z</cp:lastPrinted>
  <dcterms:created xsi:type="dcterms:W3CDTF">2001-02-03T09:28:41Z</dcterms:created>
  <dcterms:modified xsi:type="dcterms:W3CDTF">2009-10-20T15:13:09Z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