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9" sheetId="1" r:id="rId1"/>
    <sheet name="2019 _2_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<sst xmlns="http://schemas.openxmlformats.org/spreadsheetml/2006/main" count="53" uniqueCount="46">
  <si>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İŞLETMEDEN BİLANÇOYA GEÇİŞ HESAPLAMASI (2019 DÖNEMİNDE TUTULACAK DEFTERLER  İÇİN)</t>
  </si>
  <si>
    <t>SONUÇ:</t>
  </si>
  <si>
    <t>2018 Alış Tutarı Giriniz (1.Grup)</t>
  </si>
  <si>
    <t>2018 Satış Tutarı Giriniz (1.Grup)</t>
  </si>
  <si>
    <t>2018 İş Hasılatı Giriniz (2.Grup)</t>
  </si>
  <si>
    <t>Satış ve İşhasılatı 5 Katı (3 .Grup)</t>
  </si>
  <si>
    <t>2019 Bilanço Hesabına Göre Defter Tutma Hadleri</t>
  </si>
  <si>
    <t>Alış</t>
  </si>
  <si>
    <t>Satış</t>
  </si>
  <si>
    <t>Y.G. İş Hasılatı</t>
  </si>
  <si>
    <t>31.12.2018  504 Nl VUKGT'ne göre hesaplanmaktadır.</t>
  </si>
  <si>
    <r>
      <t>1.Grup:</t>
    </r>
    <r>
      <rPr>
        <sz val="8"/>
        <color indexed="63"/>
        <rFont val="Verdana"/>
        <family val="2"/>
      </rPr>
      <t xml:space="preserve"> Satın aldıkları malları olduğu gibi veya işledikten sonra satanlar</t>
    </r>
  </si>
  <si>
    <r>
      <t>2.Grup:</t>
    </r>
    <r>
      <rPr>
        <sz val="8"/>
        <color indexed="63"/>
        <rFont val="Verdana"/>
        <family val="2"/>
      </rPr>
      <t xml:space="preserve"> Birinci bentte yazılı olanların dışındaki işlerle uğraşanlar</t>
    </r>
  </si>
  <si>
    <r>
      <t>3.Grup:</t>
    </r>
    <r>
      <rPr>
        <sz val="8"/>
        <color indexed="63"/>
        <rFont val="Verdana"/>
        <family val="2"/>
      </rPr>
      <t xml:space="preserve"> 1 ve 2 numaralı bentlerde yazılı işlerin birlikte yapanlar</t>
    </r>
  </si>
  <si>
    <t>Not: Beta uygulamadır. Sonuçları mutlaka teyit ediniz. Sorumluluk kullanıcıya aittir.</t>
  </si>
  <si>
    <t>https://www.mustafagulsen.com/iletisim</t>
  </si>
  <si>
    <t>Güncelleme: 02.01.2019</t>
  </si>
  <si>
    <t>2019 YILINDA KULLANILACAK DEFTERLER İÇİN</t>
  </si>
  <si>
    <t xml:space="preserve">İişletmeden Bilançoya Geçiş </t>
  </si>
  <si>
    <t>30 Kasım 2018 tarihli resmi gazetede yayımlanan 503 no.lu Vergi Usul Kanun Tebliği ile açıklanan 2018 yılı yeniden değerleme oranına göre ( %23,73) hesaplanmıştır.</t>
  </si>
  <si>
    <t>1. Satın aldıkları malları olduğu gibi veya işledikten sonra satan</t>
  </si>
  <si>
    <r>
      <t xml:space="preserve"> - Alış tutarı : 235.087,00 TL </t>
    </r>
    <r>
      <rPr>
        <b/>
        <sz val="10"/>
        <color indexed="10"/>
        <rFont val="Verdana"/>
        <family val="2"/>
      </rPr>
      <t>( %20 Fazlası 282.104,40) - (%20 Eksiği 188.069,60) </t>
    </r>
  </si>
  <si>
    <r>
      <t xml:space="preserve"> - Satış tutarı : 321.698,00 TL</t>
    </r>
    <r>
      <rPr>
        <sz val="10"/>
        <color indexed="63"/>
        <rFont val="Verdana"/>
        <family val="2"/>
      </rPr>
      <t> </t>
    </r>
    <r>
      <rPr>
        <b/>
        <sz val="10"/>
        <color indexed="10"/>
        <rFont val="Verdana"/>
        <family val="2"/>
      </rPr>
      <t>( %20 Fazlası 386.037,60) - (%20 Eksiği 257.358,40)</t>
    </r>
  </si>
  <si>
    <t>2. Birinci bentte yazılı olanların dışındaki işlerle uğraşanlar</t>
  </si>
  <si>
    <r>
      <t xml:space="preserve"> -Yıllık gayrisafi iş hasılatı : 123.730,00 TL</t>
    </r>
    <r>
      <rPr>
        <b/>
        <sz val="10"/>
        <color indexed="10"/>
        <rFont val="Verdana"/>
        <family val="2"/>
      </rPr>
      <t> (%20 Fazlası 148.476,00) - (%20 Eksiği 98.984,00)</t>
    </r>
  </si>
  <si>
    <t>3. 1 ve 2 numaralı bentlerde yazılı işlerin birlikte yapanlar</t>
  </si>
  <si>
    <r>
      <t xml:space="preserve"> -İş hasılatının beş katı ile yıllık satış tutarının toplamı : 235.087.00 TL</t>
    </r>
    <r>
      <rPr>
        <sz val="10"/>
        <color indexed="63"/>
        <rFont val="Verdana"/>
        <family val="2"/>
      </rPr>
      <t> </t>
    </r>
    <r>
      <rPr>
        <b/>
        <sz val="10"/>
        <color indexed="10"/>
        <rFont val="Verdana"/>
        <family val="2"/>
      </rPr>
      <t>( %20 Fazlası 282.104,40) - (%20 Eksiği 188.069,60) </t>
    </r>
  </si>
  <si>
    <t>Alış Tutarı</t>
  </si>
  <si>
    <t>Satış Tutarı</t>
  </si>
  <si>
    <t>İş Hasılatı</t>
  </si>
  <si>
    <t>1.Sınıfa geçme durumu (Alış İçin)</t>
  </si>
  <si>
    <t>eğer ALIŞ  235.087,00 den büyük 235.087,00*1,20 den küçük ise  = 1.Sınıfa Şartlı Geçmez.(Şart: önceki alış toplamı, o yıl açıklanan hadlerin altında olması gerekir)</t>
  </si>
  <si>
    <t>eğer ALIŞ 235.087,00*1,20 den büyük ise  = 1.Sınıfa geçmiştir.</t>
  </si>
  <si>
    <t>eğer ALIŞ 235.087,00 den küçük ise : 1.Sınıfa geçmez</t>
  </si>
  <si>
    <t>1.Sınıfa geçme durumu (Satış İçin)</t>
  </si>
  <si>
    <t>eğer SATIŞ  321.698,00 den büyük  321.698,00*1,20 den küçük ise  = 1.Sınıfa Şartlı Geçmez.(Şart: önceki yıl cirosu,o yıl açıklanan hadlerin altında olması gerekir)</t>
  </si>
  <si>
    <t>eğer SATIŞ 321.698,00*1,20 den büyük ise  = 1.Sınıfa geçmiştir.</t>
  </si>
  <si>
    <t>eğer SATIŞ 321.698,00 den küçük ise : 1.Sınıfa geçmez</t>
  </si>
  <si>
    <t>1.Sınıfa geçme durumu (İş Hasılatı İçin)</t>
  </si>
  <si>
    <t>eğer İŞHASILATI 123.730,00  den büyük  123.730,00 *1,20 den küçük ise  = 1.Sınıfa Şartlı Geçmez.(Şart: önceki yıl iş hasılatı,o yıl açıklanan hadlerin altında olması gerekir)</t>
  </si>
  <si>
    <t>eğer İŞHASILATI 123.730,00*1,20 den büyük ise  = 1.Sınıfa geçmiştir.</t>
  </si>
  <si>
    <t>eğer İŞHASILATI 123.730,00 den küçük ise : 1.Sınıfa geçmez</t>
  </si>
  <si>
    <t xml:space="preserve">1.Sınıfa geçme durumu </t>
  </si>
  <si>
    <t>eğer (İŞHASILATI x  5 ) + SATIŞ 235.087,00 den büyük 235.087,00*1,20 den küçük ise  = 1.Sınıfa Şartlı Geçmez.(Şart: önceki alış toplamı, o yıl açıklanan hadlerin altında olması gerekir)</t>
  </si>
  <si>
    <t>eğer (İŞHASILATI x  5 ) + SATIŞ 235.087,00*1,20 den büyük ise  = 1.Sınıfa geçmiştir.</t>
  </si>
  <si>
    <t>eğer (İŞHASILATI x  5 ) + SATIŞ 235.087,00 den küçük ise : 1.Sınıfa geçmez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</si>
</sst>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;[RED]\-#,##0.00\ "/>
  </numFmts>
  <fonts count="14"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u val="single"/>
      <sz val="11"/>
      <color indexed="12"/>
      <name val="Calibri"/>
      <family val="2"/>
    </font>
    <font>
      <b/>
      <sz val="10"/>
      <color indexed="63"/>
      <name val="Verdana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wrapText="1"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Fill="1" applyAlignment="1">
      <alignment/>
    </xf>
    <xf numFmtId="164" fontId="3" fillId="4" borderId="2" xfId="0" applyFont="1" applyFill="1" applyBorder="1" applyAlignment="1">
      <alignment/>
    </xf>
    <xf numFmtId="165" fontId="0" fillId="5" borderId="2" xfId="0" applyNumberFormat="1" applyFill="1" applyBorder="1" applyAlignment="1">
      <alignment/>
    </xf>
    <xf numFmtId="164" fontId="1" fillId="6" borderId="2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6" fillId="2" borderId="2" xfId="0" applyFont="1" applyFill="1" applyBorder="1" applyAlignment="1">
      <alignment horizontal="left" wrapText="1"/>
    </xf>
    <xf numFmtId="165" fontId="0" fillId="3" borderId="2" xfId="0" applyNumberForma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Fill="1" applyBorder="1" applyAlignment="1">
      <alignment horizontal="left"/>
    </xf>
    <xf numFmtId="164" fontId="9" fillId="0" borderId="0" xfId="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3" fillId="0" borderId="0" xfId="0" applyFont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stafagulsen.com/iletisi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15.421875" style="0" customWidth="1"/>
    <col min="3" max="3" width="23.8515625" style="0" customWidth="1"/>
    <col min="4" max="4" width="19.28125" style="0" customWidth="1"/>
    <col min="5" max="5" width="23.140625" style="0" customWidth="1"/>
    <col min="6" max="6" width="10.57421875" style="0" customWidth="1"/>
    <col min="7" max="7" width="11.8515625" style="0" customWidth="1"/>
    <col min="8" max="16384" width="9.00390625" style="0" customWidth="1"/>
  </cols>
  <sheetData>
    <row r="1" spans="1:6" ht="30.75" customHeight="1">
      <c r="A1" s="1" t="s">
        <v>0</v>
      </c>
      <c r="B1" s="1"/>
      <c r="C1" s="2" t="s">
        <v>1</v>
      </c>
      <c r="D1" s="3"/>
      <c r="E1" s="4"/>
      <c r="F1" s="5"/>
    </row>
    <row r="2" spans="1:6" ht="15" customHeight="1">
      <c r="A2" s="6" t="s">
        <v>2</v>
      </c>
      <c r="B2" s="7"/>
      <c r="C2" s="8">
        <f aca="true" t="shared" si="0" ref="C2:C3">IF(B2&lt;=B8,"Bilançoya geçmez.",IF(AND(B2&gt;B8,B2&lt;=B8*1.2),"Bilançoya şartlı geçmez.","BİLANÇOYA GEÇER."))</f>
        <v>0</v>
      </c>
      <c r="D2" s="9">
        <f>IF(B2&lt;=B8,"",IF(AND(B2&gt;B8,B2&lt;=B8*1.2),"Şart: önceki yıl alış tutarı, o yıl açıklanan hadlerin altında kalması gerekir",""))</f>
        <v>0</v>
      </c>
      <c r="E2" s="10"/>
      <c r="F2" s="11"/>
    </row>
    <row r="3" spans="1:5" ht="15" customHeight="1">
      <c r="A3" s="6" t="s">
        <v>3</v>
      </c>
      <c r="B3" s="7"/>
      <c r="C3" s="8">
        <f t="shared" si="0"/>
        <v>0</v>
      </c>
      <c r="D3" s="9">
        <f>IF(B3&lt;=B9,"",IF(AND(B3&gt;B9,B3&lt;=B9*1.2),"Şart: önceki yıl satış tutarı,o yıl açıklanan hadlerin altında kalması gerekir.",""))</f>
        <v>0</v>
      </c>
      <c r="E3" s="10"/>
    </row>
    <row r="4" spans="1:5" ht="15" customHeight="1">
      <c r="A4" s="6" t="s">
        <v>4</v>
      </c>
      <c r="B4" s="7"/>
      <c r="C4" s="8">
        <f>IF(B4&lt;=B10,"Bilançoya germez.",IF(AND(B4&gt;B10,B4&lt;=B10*1.2),"Bilançoya şartlı geçmez.","BİLANÇOYA GEÇER."))</f>
        <v>0</v>
      </c>
      <c r="D4" s="9">
        <f>IF(B4&lt;=B10,"",IF(AND(B4&gt;B10,B4&lt;=B10*1.2),"Şart: önceki yıl iş hasılatı,o yıl açıklanan hadlerin altında kalması gerekir.",""))</f>
        <v>0</v>
      </c>
      <c r="E4" s="10"/>
    </row>
    <row r="5" spans="1:5" ht="15" customHeight="1">
      <c r="A5" s="6" t="s">
        <v>5</v>
      </c>
      <c r="B5" s="7">
        <f>B3+B4*5</f>
        <v>0</v>
      </c>
      <c r="C5" s="8">
        <f>IF(B5&lt;=B8,"Bilançoya geçmez.",IF(AND(B5&gt;B8,B5&lt;=B8*1.2),"Bilançoya şartlı geçmez.","BİLANÇOYA GEÇER."))</f>
        <v>0</v>
      </c>
      <c r="D5" s="9">
        <f>IF(B5&lt;=B8,"",IF(AND(B5&gt;B8,B5&lt;=B8*1.2),"Şart: önceki yıl toplam cirosu,o yıl açıklanan hadlerin altında kalması gerekir.",""))</f>
        <v>0</v>
      </c>
      <c r="E5" s="10"/>
    </row>
    <row r="7" spans="1:2" ht="15" customHeight="1">
      <c r="A7" s="12" t="s">
        <v>6</v>
      </c>
      <c r="B7" s="12"/>
    </row>
    <row r="8" spans="1:2" ht="15" customHeight="1">
      <c r="A8" s="6" t="s">
        <v>7</v>
      </c>
      <c r="B8" s="13">
        <v>230000</v>
      </c>
    </row>
    <row r="9" spans="1:2" ht="15" customHeight="1">
      <c r="A9" s="6" t="s">
        <v>8</v>
      </c>
      <c r="B9" s="13">
        <v>320000</v>
      </c>
    </row>
    <row r="10" spans="1:2" ht="15" customHeight="1">
      <c r="A10" s="6" t="s">
        <v>9</v>
      </c>
      <c r="B10" s="13">
        <v>120000</v>
      </c>
    </row>
    <row r="12" spans="1:5" ht="15" customHeight="1">
      <c r="A12" s="14" t="s">
        <v>10</v>
      </c>
      <c r="D12" s="15"/>
      <c r="E12" s="16"/>
    </row>
    <row r="13" spans="1:5" ht="15" customHeight="1">
      <c r="A13" s="17" t="s">
        <v>11</v>
      </c>
      <c r="B13" s="15"/>
      <c r="C13" s="15"/>
      <c r="D13" s="15"/>
      <c r="E13" s="15"/>
    </row>
    <row r="14" spans="1:5" ht="15" customHeight="1">
      <c r="A14" s="17" t="s">
        <v>12</v>
      </c>
      <c r="B14" s="15"/>
      <c r="C14" s="15"/>
      <c r="D14" s="18"/>
      <c r="E14" s="15"/>
    </row>
    <row r="15" spans="1:5" ht="15" customHeight="1">
      <c r="A15" s="17" t="s">
        <v>13</v>
      </c>
      <c r="B15" s="15"/>
      <c r="C15" s="15"/>
      <c r="E15" s="16"/>
    </row>
    <row r="16" spans="1:2" ht="15" customHeight="1">
      <c r="A16" s="14" t="s">
        <v>14</v>
      </c>
      <c r="B16" s="16"/>
    </row>
    <row r="17" spans="1:3" ht="15" customHeight="1">
      <c r="A17" s="19" t="s">
        <v>15</v>
      </c>
      <c r="B17" s="16"/>
      <c r="C17" s="14" t="s">
        <v>16</v>
      </c>
    </row>
  </sheetData>
  <sheetProtection selectLockedCells="1" selectUnlockedCells="1"/>
  <mergeCells count="2">
    <mergeCell ref="A1:B1"/>
    <mergeCell ref="A7:B7"/>
  </mergeCells>
  <hyperlinks>
    <hyperlink ref="A17" r:id="rId1" display="https://www.mustafagulsen.com/iletisi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5" customHeight="1"/>
  <cols>
    <col min="1" max="1" width="33.140625" style="0" customWidth="1"/>
    <col min="2" max="2" width="15.28125" style="0" customWidth="1"/>
    <col min="3" max="3" width="10.57421875" style="0" customWidth="1"/>
    <col min="4" max="4" width="12.140625" style="0" customWidth="1"/>
    <col min="5" max="5" width="10.57421875" style="0" customWidth="1"/>
    <col min="6" max="6" width="12.140625" style="0" customWidth="1"/>
    <col min="7" max="7" width="10.57421875" style="0" customWidth="1"/>
    <col min="8" max="8" width="11.8515625" style="0" customWidth="1"/>
    <col min="9" max="16384" width="9.00390625" style="0" customWidth="1"/>
  </cols>
  <sheetData>
    <row r="1" ht="15" customHeight="1">
      <c r="A1" t="s">
        <v>17</v>
      </c>
    </row>
    <row r="2" ht="15" customHeight="1">
      <c r="A2" t="s">
        <v>18</v>
      </c>
    </row>
    <row r="15" ht="15" customHeight="1">
      <c r="A15" t="s">
        <v>19</v>
      </c>
    </row>
    <row r="18" ht="15" customHeight="1">
      <c r="A18" s="20" t="s">
        <v>20</v>
      </c>
    </row>
    <row r="19" ht="15" customHeight="1">
      <c r="A19" s="20" t="s">
        <v>21</v>
      </c>
    </row>
    <row r="20" ht="15" customHeight="1">
      <c r="A20" s="20" t="s">
        <v>22</v>
      </c>
    </row>
    <row r="23" ht="15" customHeight="1">
      <c r="A23" s="20" t="s">
        <v>23</v>
      </c>
    </row>
    <row r="24" ht="15" customHeight="1">
      <c r="A24" s="20" t="s">
        <v>24</v>
      </c>
    </row>
    <row r="27" ht="15" customHeight="1">
      <c r="A27" s="20" t="s">
        <v>25</v>
      </c>
    </row>
    <row r="28" ht="15" customHeight="1">
      <c r="A28" s="20" t="s">
        <v>26</v>
      </c>
    </row>
    <row r="30" ht="15" customHeight="1">
      <c r="B30" s="4"/>
    </row>
    <row r="31" spans="3:8" ht="15" customHeight="1">
      <c r="C31" s="4"/>
      <c r="D31" s="4"/>
      <c r="G31" s="4"/>
      <c r="H31" s="4"/>
    </row>
    <row r="32" spans="3:8" ht="15" customHeight="1">
      <c r="C32" s="4"/>
      <c r="D32" s="4"/>
      <c r="G32" s="4"/>
      <c r="H32" s="4"/>
    </row>
    <row r="33" spans="2:8" ht="15" customHeight="1">
      <c r="B33" s="4"/>
      <c r="C33" s="4"/>
      <c r="D33" s="4"/>
      <c r="E33" t="s">
        <v>6</v>
      </c>
      <c r="H33" s="4"/>
    </row>
    <row r="34" spans="5:7" ht="15" customHeight="1">
      <c r="E34" t="s">
        <v>7</v>
      </c>
      <c r="F34" t="s">
        <v>8</v>
      </c>
      <c r="G34" t="s">
        <v>9</v>
      </c>
    </row>
    <row r="35" spans="5:7" ht="15" customHeight="1">
      <c r="E35" s="4">
        <v>235087</v>
      </c>
      <c r="F35" s="4">
        <v>321698</v>
      </c>
      <c r="G35" s="4">
        <v>123730</v>
      </c>
    </row>
    <row r="36" spans="5:7" ht="15" customHeight="1">
      <c r="E36">
        <f>E35*1.2</f>
        <v>282104.39999999997</v>
      </c>
      <c r="F36">
        <f>F35*1.2</f>
        <v>386037.6</v>
      </c>
      <c r="G36">
        <f>G35*1.2</f>
        <v>148476</v>
      </c>
    </row>
    <row r="37" spans="1:2" ht="15" customHeight="1">
      <c r="A37" t="s">
        <v>27</v>
      </c>
      <c r="B37" s="4">
        <v>282105</v>
      </c>
    </row>
    <row r="38" spans="1:2" ht="15" customHeight="1">
      <c r="A38" t="s">
        <v>28</v>
      </c>
      <c r="B38" s="4">
        <v>32000</v>
      </c>
    </row>
    <row r="39" spans="1:5" ht="15" customHeight="1">
      <c r="A39" t="s">
        <v>29</v>
      </c>
      <c r="B39" s="4">
        <v>50000</v>
      </c>
      <c r="E39">
        <f>B39*5+B38</f>
        <v>282000</v>
      </c>
    </row>
    <row r="40" ht="15" customHeight="1">
      <c r="A40" s="20" t="s">
        <v>20</v>
      </c>
    </row>
    <row r="41" spans="1:2" ht="15" customHeight="1">
      <c r="A41" t="s">
        <v>30</v>
      </c>
      <c r="B41" s="21">
        <f>IF(B37&lt;=E35,"1.Sınıfa Geçmez",IF(AND(B37&gt;E35,B37&lt;=E35*1.2),"1.Sınıfa Şartlı Geçmez.(Şart: önceki yıl alış tutarı, o yıl açıklanan hadlerin altında olması gerekir)","1.Sınıfa Geçer"))</f>
        <v>0</v>
      </c>
    </row>
    <row r="42" ht="15" customHeight="1">
      <c r="C42" s="22" t="s">
        <v>31</v>
      </c>
    </row>
    <row r="43" ht="15" customHeight="1">
      <c r="C43" s="22" t="s">
        <v>32</v>
      </c>
    </row>
    <row r="44" ht="15" customHeight="1">
      <c r="C44" s="22" t="s">
        <v>33</v>
      </c>
    </row>
    <row r="45" spans="1:2" ht="15" customHeight="1">
      <c r="A45" t="s">
        <v>34</v>
      </c>
      <c r="B45" s="21">
        <f>IF(B38&lt;=F35,"1.Sınıfa Geçmez",IF(AND(B38&gt;F35,B38&lt;=F35*1.2),"1.Sınıfa Şartlı Geçmez.(Şart: önceki yıl satış tutarı,o yıl açıklanan hadlerin altında olması gerekir)","1.Sınıfa Geçer"))</f>
        <v>0</v>
      </c>
    </row>
    <row r="46" ht="15" customHeight="1">
      <c r="C46" s="22" t="s">
        <v>35</v>
      </c>
    </row>
    <row r="47" ht="15" customHeight="1">
      <c r="C47" s="22" t="s">
        <v>36</v>
      </c>
    </row>
    <row r="48" ht="15" customHeight="1">
      <c r="C48" s="22" t="s">
        <v>37</v>
      </c>
    </row>
    <row r="49" ht="15" customHeight="1">
      <c r="A49" s="20" t="s">
        <v>23</v>
      </c>
    </row>
    <row r="50" spans="1:2" ht="15" customHeight="1">
      <c r="A50" t="s">
        <v>38</v>
      </c>
      <c r="B50" s="21">
        <f>IF(B39&lt;=G35,"1.Sınıfa Geçmez",IF(AND(B39&gt;G35,B39&lt;=G35*1.2),"1.Sınıfa Şartlı Geçmez.(Şart: önceki yıl iş hasılatı,o yıl açıklanan hadlerin altında olması gerekir)","1.Sınıfa Geçer"))</f>
        <v>0</v>
      </c>
    </row>
    <row r="51" ht="15" customHeight="1">
      <c r="C51" s="22" t="s">
        <v>39</v>
      </c>
    </row>
    <row r="52" ht="15" customHeight="1">
      <c r="C52" s="22" t="s">
        <v>40</v>
      </c>
    </row>
    <row r="53" ht="15" customHeight="1">
      <c r="C53" s="22" t="s">
        <v>41</v>
      </c>
    </row>
    <row r="54" ht="15" customHeight="1">
      <c r="A54" s="20" t="s">
        <v>25</v>
      </c>
    </row>
    <row r="55" spans="1:2" ht="15" customHeight="1">
      <c r="A55" t="s">
        <v>42</v>
      </c>
      <c r="B55" s="21">
        <f>IF(B39*5+B38&lt;=E35,"1.Sınıfa Geçmez",IF(AND(B39*5+B38&gt;E35,B39*5+B38&lt;=E35*1.2),"1.Sınıfa Şartlı Geçmez.(Şart: önceki yıl toplam cirosu,o yıl açıklanan hadlerin altında olması gerekir)","1.Sınıfa Geçer"))</f>
        <v>0</v>
      </c>
    </row>
    <row r="56" ht="15" customHeight="1">
      <c r="C56" s="22" t="s">
        <v>43</v>
      </c>
    </row>
    <row r="57" ht="15" customHeight="1">
      <c r="C57" s="22" t="s">
        <v>44</v>
      </c>
    </row>
    <row r="58" ht="15" customHeight="1">
      <c r="C58" s="22" t="s">
        <v>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sinif_degistirme_isletmeden_bilancoya_gecis_hesaplamasiv02012019</dc:title>
  <dc:subject/>
  <dc:creator/>
  <cp:keywords/>
  <dc:description/>
  <cp:lastModifiedBy/>
  <dcterms:created xsi:type="dcterms:W3CDTF">2008-01-26T01:43:47Z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