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05" windowWidth="14685" windowHeight="7605"/>
  </bookViews>
  <sheets>
    <sheet name="Police" sheetId="1" r:id="rId1"/>
  </sheets>
  <definedNames>
    <definedName name="Print_Area" localSheetId="0">Police!$A$1:$Q$70</definedName>
  </definedNames>
  <calcPr calcId="124519"/>
</workbook>
</file>

<file path=xl/calcChain.xml><?xml version="1.0" encoding="utf-8"?>
<calcChain xmlns="http://schemas.openxmlformats.org/spreadsheetml/2006/main">
  <c r="J63" i="1"/>
  <c r="J33"/>
  <c r="D3"/>
  <c r="HW62" s="1"/>
  <c r="D4" l="1"/>
  <c r="HV37"/>
  <c r="HV38"/>
  <c r="HV39"/>
  <c r="HV40"/>
  <c r="HV41"/>
  <c r="HV42"/>
  <c r="HV43"/>
  <c r="HV44"/>
  <c r="HV45"/>
  <c r="HV46"/>
  <c r="HV47"/>
  <c r="HV48"/>
  <c r="HV49"/>
  <c r="HV50"/>
  <c r="HV51"/>
  <c r="HV52"/>
  <c r="HV53"/>
  <c r="HV54"/>
  <c r="HV55"/>
  <c r="HV56"/>
  <c r="HV57"/>
  <c r="HV58"/>
  <c r="HV59"/>
  <c r="HV60"/>
  <c r="HV61"/>
  <c r="HV62"/>
  <c r="HX62" s="1"/>
  <c r="HW37"/>
  <c r="HW38"/>
  <c r="HX38" s="1"/>
  <c r="HW39"/>
  <c r="HX39" s="1"/>
  <c r="HW40"/>
  <c r="HX40" s="1"/>
  <c r="HW41"/>
  <c r="HX41" s="1"/>
  <c r="HW42"/>
  <c r="HX42" s="1"/>
  <c r="HW43"/>
  <c r="HX43" s="1"/>
  <c r="HW44"/>
  <c r="HX44" s="1"/>
  <c r="HW45"/>
  <c r="HX45" s="1"/>
  <c r="HW46"/>
  <c r="HX46" s="1"/>
  <c r="HW47"/>
  <c r="HX47" s="1"/>
  <c r="HW48"/>
  <c r="HX48" s="1"/>
  <c r="HW49"/>
  <c r="HX49" s="1"/>
  <c r="HW50"/>
  <c r="HX50" s="1"/>
  <c r="HW51"/>
  <c r="HX51" s="1"/>
  <c r="HW52"/>
  <c r="HX52" s="1"/>
  <c r="HW53"/>
  <c r="HX53" s="1"/>
  <c r="HW54"/>
  <c r="HX54" s="1"/>
  <c r="HW55"/>
  <c r="HX55" s="1"/>
  <c r="HW56"/>
  <c r="HX56" s="1"/>
  <c r="HW57"/>
  <c r="HX57" s="1"/>
  <c r="HW58"/>
  <c r="HX58" s="1"/>
  <c r="HW59"/>
  <c r="HX59" s="1"/>
  <c r="HW60"/>
  <c r="HX60" s="1"/>
  <c r="HW61"/>
  <c r="HX61" s="1"/>
  <c r="HX63" l="1"/>
  <c r="HY62"/>
  <c r="HZ62" s="1"/>
  <c r="IA62" s="1"/>
  <c r="HY61"/>
  <c r="HZ61" s="1"/>
  <c r="IA61" s="1"/>
  <c r="HY60"/>
  <c r="HZ60" s="1"/>
  <c r="IA60" s="1"/>
  <c r="HY59"/>
  <c r="HZ59" s="1"/>
  <c r="IA59" s="1"/>
  <c r="HY58"/>
  <c r="HZ58" s="1"/>
  <c r="IA58" s="1"/>
  <c r="HY57"/>
  <c r="HZ57" s="1"/>
  <c r="IA57" s="1"/>
  <c r="HY56"/>
  <c r="HZ56" s="1"/>
  <c r="IA56" s="1"/>
  <c r="HY55"/>
  <c r="HZ55" s="1"/>
  <c r="IA55" s="1"/>
  <c r="HY54"/>
  <c r="HZ54" s="1"/>
  <c r="IA54" s="1"/>
  <c r="HY53"/>
  <c r="HZ53" s="1"/>
  <c r="IA53" s="1"/>
  <c r="HY52"/>
  <c r="HZ52" s="1"/>
  <c r="IA52" s="1"/>
  <c r="HY51"/>
  <c r="HZ51" s="1"/>
  <c r="IA51" s="1"/>
  <c r="HY50"/>
  <c r="HZ50" s="1"/>
  <c r="IA50" s="1"/>
  <c r="HY49"/>
  <c r="HZ49" s="1"/>
  <c r="IA49" s="1"/>
  <c r="HY48"/>
  <c r="HZ48" s="1"/>
  <c r="IA48" s="1"/>
  <c r="HY47"/>
  <c r="HZ47" s="1"/>
  <c r="IA47" s="1"/>
  <c r="HY46"/>
  <c r="HZ46" s="1"/>
  <c r="IA46" s="1"/>
  <c r="HY45"/>
  <c r="HZ45" s="1"/>
  <c r="IA45" s="1"/>
  <c r="HY44"/>
  <c r="HZ44" s="1"/>
  <c r="IA44" s="1"/>
  <c r="HY43"/>
  <c r="HZ43" s="1"/>
  <c r="IA43" s="1"/>
  <c r="HY42"/>
  <c r="HZ42" s="1"/>
  <c r="IA42" s="1"/>
  <c r="HY41"/>
  <c r="HZ41" s="1"/>
  <c r="IA41" s="1"/>
  <c r="HY40"/>
  <c r="HZ40" s="1"/>
  <c r="IA40" s="1"/>
  <c r="HY39"/>
  <c r="HZ39" s="1"/>
  <c r="IA39" s="1"/>
  <c r="HY38"/>
  <c r="HY63" l="1"/>
  <c r="HZ38"/>
  <c r="IA38" l="1"/>
  <c r="IA63" s="1"/>
  <c r="HZ63"/>
  <c r="IB62" l="1"/>
  <c r="IB61"/>
  <c r="F19" s="1"/>
  <c r="I62" s="1"/>
  <c r="IB60"/>
  <c r="F18" s="1"/>
  <c r="I61" s="1"/>
  <c r="IB59"/>
  <c r="F17" s="1"/>
  <c r="IB58"/>
  <c r="F16" s="1"/>
  <c r="I59" s="1"/>
  <c r="IB57"/>
  <c r="F15" s="1"/>
  <c r="I58" s="1"/>
  <c r="IB56"/>
  <c r="F14" s="1"/>
  <c r="IB55"/>
  <c r="F13" s="1"/>
  <c r="I56" s="1"/>
  <c r="IB54"/>
  <c r="F12" s="1"/>
  <c r="I55" s="1"/>
  <c r="IB53"/>
  <c r="F11" s="1"/>
  <c r="IB52"/>
  <c r="F10" s="1"/>
  <c r="I53" s="1"/>
  <c r="IB51"/>
  <c r="F9" s="1"/>
  <c r="I52" s="1"/>
  <c r="IB50"/>
  <c r="F8" s="1"/>
  <c r="IB49"/>
  <c r="C19" s="1"/>
  <c r="I50" s="1"/>
  <c r="IB48"/>
  <c r="C18" s="1"/>
  <c r="I49" s="1"/>
  <c r="IB47"/>
  <c r="C17" s="1"/>
  <c r="IB46"/>
  <c r="C16" s="1"/>
  <c r="I47" s="1"/>
  <c r="IB45"/>
  <c r="C15" s="1"/>
  <c r="I46" s="1"/>
  <c r="IB44"/>
  <c r="C14" s="1"/>
  <c r="IB43"/>
  <c r="C13" s="1"/>
  <c r="I44" s="1"/>
  <c r="IB42"/>
  <c r="C12" s="1"/>
  <c r="I43" s="1"/>
  <c r="IB41"/>
  <c r="C11" s="1"/>
  <c r="IB40"/>
  <c r="C10" s="1"/>
  <c r="I41" s="1"/>
  <c r="IB39"/>
  <c r="C9" s="1"/>
  <c r="I40" s="1"/>
  <c r="IB38"/>
  <c r="C8" l="1"/>
  <c r="IB63"/>
  <c r="I45"/>
  <c r="J10"/>
  <c r="I27" s="1"/>
  <c r="I51"/>
  <c r="F20"/>
  <c r="M8"/>
  <c r="I57"/>
  <c r="M10"/>
  <c r="I31" s="1"/>
  <c r="I42"/>
  <c r="J9"/>
  <c r="I26" s="1"/>
  <c r="I48"/>
  <c r="J11"/>
  <c r="I28" s="1"/>
  <c r="I54"/>
  <c r="M9"/>
  <c r="I30" s="1"/>
  <c r="I60"/>
  <c r="M11"/>
  <c r="I32" s="1"/>
  <c r="I29" l="1"/>
  <c r="L12"/>
  <c r="I39"/>
  <c r="B20"/>
  <c r="B21" s="1"/>
  <c r="J8"/>
  <c r="I25" l="1"/>
  <c r="I12"/>
  <c r="I13" s="1"/>
</calcChain>
</file>

<file path=xl/sharedStrings.xml><?xml version="1.0" encoding="utf-8"?>
<sst xmlns="http://schemas.openxmlformats.org/spreadsheetml/2006/main" count="84" uniqueCount="84">
  <si>
    <t>POLİÇE BİLGİLERİ</t>
  </si>
  <si>
    <t>Tutar</t>
  </si>
  <si>
    <t>Başlangıç Tarihi</t>
  </si>
  <si>
    <t>Bitiş Tarihi</t>
  </si>
  <si>
    <t>AYLIK DAĞITIM</t>
  </si>
  <si>
    <t>ÜÇ AYLIK DAĞITIM</t>
  </si>
  <si>
    <t>CARİ DÖNEM</t>
  </si>
  <si>
    <t>GELECEK DÖNEM</t>
  </si>
  <si>
    <t>CARİ DÖNEM</t>
  </si>
  <si>
    <t>GELECEK DÖNEM</t>
  </si>
  <si>
    <t>1 Ay</t>
  </si>
  <si>
    <t>1 Ay</t>
  </si>
  <si>
    <t>1,2,3 Aylar</t>
  </si>
  <si>
    <t>1,2,3 Aylar</t>
  </si>
  <si>
    <t>2 Ay</t>
  </si>
  <si>
    <t>2 Ay</t>
  </si>
  <si>
    <t>4,5,6 Aylar</t>
  </si>
  <si>
    <t>4,5,6 Aylar</t>
  </si>
  <si>
    <t>3 Ay</t>
  </si>
  <si>
    <t>3 Ay</t>
  </si>
  <si>
    <t>7,8,9 Aylar</t>
  </si>
  <si>
    <t>7,8,9 Aylar</t>
  </si>
  <si>
    <t>4 Ay</t>
  </si>
  <si>
    <t>4 Ay</t>
  </si>
  <si>
    <t>10,11,12 Aylar</t>
  </si>
  <si>
    <t>10,11,12 Aylar</t>
  </si>
  <si>
    <t>5 Ay</t>
  </si>
  <si>
    <t>5 Ay</t>
  </si>
  <si>
    <t>+</t>
  </si>
  <si>
    <t>6 Ay</t>
  </si>
  <si>
    <t>6 Ay</t>
  </si>
  <si>
    <t>7 Ay</t>
  </si>
  <si>
    <t>7 Ay</t>
  </si>
  <si>
    <t>8 Ay</t>
  </si>
  <si>
    <t>8 Ay</t>
  </si>
  <si>
    <t>Yorum yapabilir</t>
  </si>
  <si>
    <t>9 Ay</t>
  </si>
  <si>
    <t>9 Ay</t>
  </si>
  <si>
    <t>10 Ay</t>
  </si>
  <si>
    <t>10 Ay</t>
  </si>
  <si>
    <t>11 Ay</t>
  </si>
  <si>
    <t>11 Ay</t>
  </si>
  <si>
    <t>12 Ay</t>
  </si>
  <si>
    <t>12 Ay</t>
  </si>
  <si>
    <t>+</t>
  </si>
  <si>
    <t>ÜÇ AYLIK KAYIT SİSTEMİNDE MUHASEBE KAYDI ÖRNEĞİ</t>
  </si>
  <si>
    <t>BORÇ</t>
  </si>
  <si>
    <t>ALACAK</t>
  </si>
  <si>
    <t>180.01 (1,2,3.Ay Sig.Gid.)      .. Nl Pol. …. A.Ş.</t>
  </si>
  <si>
    <t>180.02 (4,5,6.Ay Sig.Gid.)      .. Nl Pol. …. A.Ş.</t>
  </si>
  <si>
    <t>180.03 (7,8,9.Ay Sig.Gid.)      .. Nl Pol. …. A.Ş.</t>
  </si>
  <si>
    <t>180.04 (10,11,12.Ay Sig.Gid.) .. Nl Pol. …. A.Ş.</t>
  </si>
  <si>
    <t>280.01 (1,2,3Ay Sig.Gid.)       .. Nl Pol. …. A.Ş.</t>
  </si>
  <si>
    <t>280.02 (4,5,6.Ay Sig.Gid.)      .. Nl Pol. …. A.Ş.</t>
  </si>
  <si>
    <t>280.03 (7,8,9.Ay Sig.Gid.)      .. Nl Pol. …. A.Ş.</t>
  </si>
  <si>
    <t>280.04 (10,11,12.Ay Sig.Gid.) .. Nl Pol. …. A.Ş.</t>
  </si>
  <si>
    <t>100.01 Kasa Hesabı   …… Nl Pol. …. A.Ş.</t>
  </si>
  <si>
    <t>AYLIK KAYIT SİSTEMİNDE MUHASEBE KAYDI ÖRNEĞİ</t>
  </si>
  <si>
    <t>180.01 (1.Ay Sig.Gid.)      .. Nl Pol. …. A.Ş.</t>
  </si>
  <si>
    <t>180.02 (2.Ay Sig.Gid.)      .. Nl Pol. …. A.Ş.</t>
  </si>
  <si>
    <t>180.03 (3.Ay Sig.Gid.)      .. Nl Pol. …. A.Ş.</t>
  </si>
  <si>
    <t>180.04 (4.Ay Sig.Gid.)      .. Nl Pol. …. A.Ş.</t>
  </si>
  <si>
    <t>180.05 (5.Ay Sig.Gid.)      .. Nl Pol. …. A.Ş.</t>
  </si>
  <si>
    <t>180.06 (6.Ay Sig.Gid.)      .. Nl Pol. …. A.Ş.</t>
  </si>
  <si>
    <t>180.07 (7.Ay Sig.Gid.)      .. Nl Pol. …. A.Ş.</t>
  </si>
  <si>
    <t>180.08 (8.Ay Sig.Gid.)      .. Nl Pol. …. A.Ş.</t>
  </si>
  <si>
    <t>180.09 (9.Ay Sig.Gid.)      .. Nl Pol. …. A.Ş.</t>
  </si>
  <si>
    <t>180.10 (10.Ay Sig.Gid.)      .. Nl Pol. …. A.Ş.</t>
  </si>
  <si>
    <t>180.11 (11.Ay Sig.Gid.)      .. Nl Pol. …. A.Ş.</t>
  </si>
  <si>
    <t>180.12 (12.Ay Sig.Gid.)      .. Nl Pol. …. A.Ş.</t>
  </si>
  <si>
    <t>280.01 (1.Ay Sig.Gid.)      .. Nl Pol. …. A.Ş.</t>
  </si>
  <si>
    <t>280.02 (2.Ay Sig.Gid.)      .. Nl Pol. …. A.Ş.</t>
  </si>
  <si>
    <t>280.03 (3.Ay Sig.Gid.)      .. Nl Pol. …. A.Ş.</t>
  </si>
  <si>
    <t>280.04 (4.Ay Sig.Gid.)      .. Nl Pol. …. A.Ş.</t>
  </si>
  <si>
    <t>280.05 (5.Ay Sig.Gid.)      .. Nl Pol. …. A.Ş.</t>
  </si>
  <si>
    <t>280.06 (6.Ay Sig.Gid.)      .. Nl Pol. …. A.Ş.</t>
  </si>
  <si>
    <t>280.07 (7.Ay Sig.Gid.)      .. Nl Pol. …. A.Ş.</t>
  </si>
  <si>
    <t>280.08 (8.Ay Sig.Gid.)      .. Nl Pol. …. A.Ş.</t>
  </si>
  <si>
    <t>280.09 (9.Ay Sig.Gid.)      .. Nl Pol. …. A.Ş.</t>
  </si>
  <si>
    <t>280.10 (10.Ay Sig.Gid.)      .. Nl Pol. …. A.Ş.</t>
  </si>
  <si>
    <t>280.11 (11.Ay Sig.Gid.)      .. Nl Pol. …. A.Ş.</t>
  </si>
  <si>
    <t>280.12 (12.Ay Sig.Gid.)      .. Nl Pol. …. A.Ş.</t>
  </si>
  <si>
    <t>100.01 Kasa Hesabı   …… Nl Pol. …. A.Ş.</t>
  </si>
  <si>
    <t>www.mustafagulsen.com</t>
  </si>
</sst>
</file>

<file path=xl/styles.xml><?xml version="1.0" encoding="utf-8"?>
<styleSheet xmlns="http://schemas.openxmlformats.org/spreadsheetml/2006/main">
  <numFmts count="1">
    <numFmt numFmtId="164" formatCode="_-* #,##0.00\ _Y_T_L_-;\-* #,##0.00\ _Y_T_L_-;_-* &quot;-&quot;??\ _Y_T_L_-;_-@"/>
  </numFmts>
  <fonts count="13">
    <font>
      <sz val="10"/>
      <name val="Arial"/>
    </font>
    <font>
      <sz val="10"/>
      <color rgb="FF000000"/>
      <name val="Arial tur"/>
    </font>
    <font>
      <b/>
      <sz val="10"/>
      <color rgb="FFFFFFFF"/>
      <name val="Arial"/>
    </font>
    <font>
      <b/>
      <sz val="12"/>
      <color rgb="FF000000"/>
      <name val="Arial tur"/>
    </font>
    <font>
      <b/>
      <sz val="10"/>
      <color rgb="FFFFFFFF"/>
      <name val="Arial tur"/>
    </font>
    <font>
      <b/>
      <sz val="10"/>
      <color rgb="FF000000"/>
      <name val="Arial tur"/>
    </font>
    <font>
      <sz val="8"/>
      <color rgb="FFFFFFFF"/>
      <name val="Arial tur"/>
    </font>
    <font>
      <b/>
      <sz val="10"/>
      <color rgb="FF0000FF"/>
      <name val="Arial tur"/>
    </font>
    <font>
      <b/>
      <sz val="12"/>
      <color rgb="FF0000FF"/>
      <name val="Arial tur"/>
    </font>
    <font>
      <b/>
      <sz val="10"/>
      <name val="Arial tur"/>
    </font>
    <font>
      <sz val="10"/>
      <name val="Arial tur"/>
    </font>
    <font>
      <b/>
      <u/>
      <sz val="10"/>
      <color rgb="FF000000"/>
      <name val="Arial tur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EAEAEA"/>
        <bgColor rgb="FFEAEAEA"/>
      </patternFill>
    </fill>
    <fill>
      <patternFill patternType="solid">
        <fgColor rgb="FF3366FF"/>
        <bgColor rgb="FF3366FF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CCFFFF"/>
        <bgColor rgb="FFCCFFFF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3" fontId="1" fillId="2" borderId="1" xfId="0" applyNumberFormat="1" applyFont="1" applyFill="1" applyBorder="1"/>
    <xf numFmtId="3" fontId="1" fillId="4" borderId="1" xfId="0" applyNumberFormat="1" applyFont="1" applyFill="1" applyBorder="1"/>
    <xf numFmtId="4" fontId="1" fillId="4" borderId="1" xfId="0" applyNumberFormat="1" applyFont="1" applyFill="1" applyBorder="1"/>
    <xf numFmtId="0" fontId="1" fillId="4" borderId="1" xfId="0" applyFont="1" applyFill="1" applyBorder="1"/>
    <xf numFmtId="0" fontId="1" fillId="2" borderId="1" xfId="0" applyFont="1" applyFill="1" applyBorder="1" applyAlignment="1"/>
    <xf numFmtId="0" fontId="5" fillId="2" borderId="4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49" fontId="6" fillId="4" borderId="3" xfId="0" applyNumberFormat="1" applyFont="1" applyFill="1" applyBorder="1" applyAlignment="1">
      <alignment horizontal="right"/>
    </xf>
    <xf numFmtId="4" fontId="7" fillId="6" borderId="3" xfId="0" applyNumberFormat="1" applyFont="1" applyFill="1" applyBorder="1"/>
    <xf numFmtId="4" fontId="8" fillId="2" borderId="5" xfId="0" applyNumberFormat="1" applyFont="1" applyFill="1" applyBorder="1" applyAlignment="1">
      <alignment horizontal="left"/>
    </xf>
    <xf numFmtId="4" fontId="8" fillId="4" borderId="5" xfId="0" applyNumberFormat="1" applyFont="1" applyFill="1" applyBorder="1" applyAlignment="1">
      <alignment horizontal="left"/>
    </xf>
    <xf numFmtId="4" fontId="5" fillId="2" borderId="6" xfId="0" applyNumberFormat="1" applyFont="1" applyFill="1" applyBorder="1"/>
    <xf numFmtId="49" fontId="5" fillId="2" borderId="1" xfId="0" applyNumberFormat="1" applyFont="1" applyFill="1" applyBorder="1" applyAlignment="1">
      <alignment horizontal="right"/>
    </xf>
    <xf numFmtId="4" fontId="8" fillId="2" borderId="1" xfId="0" applyNumberFormat="1" applyFont="1" applyFill="1" applyBorder="1"/>
    <xf numFmtId="4" fontId="8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right"/>
    </xf>
    <xf numFmtId="49" fontId="6" fillId="4" borderId="4" xfId="0" applyNumberFormat="1" applyFont="1" applyFill="1" applyBorder="1" applyAlignment="1">
      <alignment horizontal="right"/>
    </xf>
    <xf numFmtId="4" fontId="7" fillId="6" borderId="4" xfId="0" applyNumberFormat="1" applyFont="1" applyFill="1" applyBorder="1"/>
    <xf numFmtId="4" fontId="9" fillId="2" borderId="6" xfId="0" applyNumberFormat="1" applyFont="1" applyFill="1" applyBorder="1"/>
    <xf numFmtId="4" fontId="9" fillId="2" borderId="6" xfId="0" applyNumberFormat="1" applyFont="1" applyFill="1" applyBorder="1" applyAlignment="1">
      <alignment horizontal="center"/>
    </xf>
    <xf numFmtId="4" fontId="9" fillId="2" borderId="7" xfId="0" applyNumberFormat="1" applyFont="1" applyFill="1" applyBorder="1"/>
    <xf numFmtId="0" fontId="10" fillId="0" borderId="1" xfId="0" applyFont="1" applyBorder="1"/>
    <xf numFmtId="0" fontId="11" fillId="2" borderId="1" xfId="0" applyFont="1" applyFill="1" applyBorder="1"/>
    <xf numFmtId="0" fontId="1" fillId="2" borderId="5" xfId="0" applyFont="1" applyFill="1" applyBorder="1"/>
    <xf numFmtId="0" fontId="1" fillId="2" borderId="5" xfId="0" applyFont="1" applyFill="1" applyBorder="1" applyAlignment="1">
      <alignment horizontal="right"/>
    </xf>
    <xf numFmtId="3" fontId="1" fillId="0" borderId="1" xfId="0" applyNumberFormat="1" applyFont="1" applyBorder="1"/>
    <xf numFmtId="4" fontId="1" fillId="0" borderId="1" xfId="0" applyNumberFormat="1" applyFont="1" applyBorder="1"/>
    <xf numFmtId="0" fontId="1" fillId="0" borderId="1" xfId="0" applyFont="1" applyBorder="1"/>
    <xf numFmtId="4" fontId="1" fillId="2" borderId="5" xfId="0" applyNumberFormat="1" applyFont="1" applyFill="1" applyBorder="1"/>
    <xf numFmtId="14" fontId="1" fillId="0" borderId="1" xfId="0" applyNumberFormat="1" applyFont="1" applyBorder="1"/>
    <xf numFmtId="4" fontId="5" fillId="0" borderId="1" xfId="0" applyNumberFormat="1" applyFont="1" applyBorder="1"/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/>
    <xf numFmtId="14" fontId="1" fillId="2" borderId="1" xfId="0" applyNumberFormat="1" applyFont="1" applyFill="1" applyBorder="1"/>
    <xf numFmtId="164" fontId="1" fillId="2" borderId="1" xfId="0" applyNumberFormat="1" applyFont="1" applyFill="1" applyBorder="1"/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1" fillId="0" borderId="1" xfId="0" applyFont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0" fontId="0" fillId="0" borderId="0" xfId="0"/>
    <xf numFmtId="4" fontId="5" fillId="2" borderId="2" xfId="0" applyNumberFormat="1" applyFont="1" applyFill="1" applyBorder="1"/>
    <xf numFmtId="4" fontId="5" fillId="2" borderId="6" xfId="0" applyNumberFormat="1" applyFont="1" applyFill="1" applyBorder="1" applyAlignment="1">
      <alignment horizontal="right"/>
    </xf>
    <xf numFmtId="4" fontId="9" fillId="2" borderId="3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4" fontId="3" fillId="5" borderId="3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4" fontId="9" fillId="2" borderId="2" xfId="0" applyNumberFormat="1" applyFont="1" applyFill="1" applyBorder="1"/>
    <xf numFmtId="14" fontId="3" fillId="5" borderId="3" xfId="0" applyNumberFormat="1" applyFont="1" applyFill="1" applyBorder="1" applyAlignment="1">
      <alignment horizontal="center"/>
    </xf>
    <xf numFmtId="0" fontId="12" fillId="2" borderId="1" xfId="1" applyFill="1" applyBorder="1" applyAlignment="1" applyProtection="1"/>
  </cellXfs>
  <cellStyles count="2">
    <cellStyle name="Köprü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ustafagulse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63"/>
  <sheetViews>
    <sheetView showGridLines="0" tabSelected="1" workbookViewId="0">
      <selection activeCell="M3" sqref="M3"/>
    </sheetView>
  </sheetViews>
  <sheetFormatPr defaultColWidth="17.28515625" defaultRowHeight="15.75" customHeight="1"/>
  <cols>
    <col min="1" max="1" width="3" customWidth="1"/>
    <col min="2" max="2" width="5" customWidth="1"/>
    <col min="3" max="3" width="11.7109375" customWidth="1"/>
    <col min="4" max="4" width="2.7109375" customWidth="1"/>
    <col min="5" max="5" width="4.85546875" customWidth="1"/>
    <col min="6" max="6" width="11.7109375" customWidth="1"/>
    <col min="7" max="7" width="3.42578125" customWidth="1"/>
    <col min="8" max="8" width="2.28515625" customWidth="1"/>
    <col min="9" max="9" width="11.28515625" customWidth="1"/>
    <col min="10" max="10" width="11.7109375" customWidth="1"/>
    <col min="11" max="11" width="3.28515625" customWidth="1"/>
    <col min="12" max="13" width="11.7109375" customWidth="1"/>
    <col min="14" max="14" width="4" customWidth="1"/>
    <col min="15" max="15" width="9.140625" hidden="1" customWidth="1"/>
    <col min="16" max="16" width="14" hidden="1" customWidth="1"/>
    <col min="17" max="17" width="5.140625" hidden="1" customWidth="1"/>
    <col min="18" max="18" width="9.140625" hidden="1" customWidth="1"/>
    <col min="19" max="19" width="10.140625" hidden="1" customWidth="1"/>
    <col min="20" max="229" width="9.140625" hidden="1" customWidth="1"/>
    <col min="230" max="231" width="10.140625" hidden="1" customWidth="1"/>
    <col min="232" max="235" width="4" hidden="1" customWidth="1"/>
    <col min="236" max="236" width="8.140625" hidden="1" customWidth="1"/>
    <col min="237" max="246" width="9.140625" hidden="1" customWidth="1"/>
  </cols>
  <sheetData>
    <row r="1" spans="1:246" ht="12.75" customHeight="1">
      <c r="A1" s="1"/>
      <c r="B1" s="48" t="s">
        <v>0</v>
      </c>
      <c r="C1" s="42"/>
      <c r="D1" s="42"/>
      <c r="E1" s="42"/>
      <c r="F1" s="42"/>
      <c r="G1" s="2"/>
      <c r="H1" s="1"/>
      <c r="I1" s="53" t="s">
        <v>83</v>
      </c>
      <c r="J1" s="1"/>
      <c r="K1" s="1"/>
      <c r="L1" s="3"/>
      <c r="M1" s="3"/>
      <c r="N1" s="3"/>
      <c r="O1" s="4"/>
      <c r="P1" s="5"/>
      <c r="Q1" s="5"/>
      <c r="R1" s="4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</row>
    <row r="2" spans="1:246" ht="15.75" customHeight="1">
      <c r="A2" s="1"/>
      <c r="B2" s="47" t="s">
        <v>1</v>
      </c>
      <c r="C2" s="42"/>
      <c r="D2" s="49">
        <v>500</v>
      </c>
      <c r="E2" s="42"/>
      <c r="F2" s="42"/>
      <c r="G2" s="2"/>
      <c r="H2" s="1"/>
      <c r="I2" s="7"/>
      <c r="J2" s="1"/>
      <c r="K2" s="1"/>
      <c r="L2" s="3"/>
      <c r="M2" s="3"/>
      <c r="N2" s="3"/>
      <c r="O2" s="4"/>
      <c r="P2" s="5"/>
      <c r="Q2" s="5"/>
      <c r="R2" s="4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</row>
    <row r="3" spans="1:246" ht="15.75" customHeight="1">
      <c r="A3" s="1"/>
      <c r="B3" s="47" t="s">
        <v>2</v>
      </c>
      <c r="C3" s="42"/>
      <c r="D3" s="52">
        <f ca="1">TODAY()</f>
        <v>42171</v>
      </c>
      <c r="E3" s="42"/>
      <c r="F3" s="42"/>
      <c r="G3" s="2"/>
      <c r="H3" s="1"/>
      <c r="I3" s="1"/>
      <c r="J3" s="1"/>
      <c r="K3" s="1"/>
      <c r="L3" s="3"/>
      <c r="M3" s="3"/>
      <c r="N3" s="3"/>
      <c r="O3" s="4"/>
      <c r="P3" s="5"/>
      <c r="Q3" s="5"/>
      <c r="R3" s="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</row>
    <row r="4" spans="1:246" ht="15.75" customHeight="1">
      <c r="A4" s="1"/>
      <c r="B4" s="47" t="s">
        <v>3</v>
      </c>
      <c r="C4" s="42"/>
      <c r="D4" s="52">
        <f ca="1">D3+365</f>
        <v>42536</v>
      </c>
      <c r="E4" s="42"/>
      <c r="F4" s="42"/>
      <c r="G4" s="2"/>
      <c r="H4" s="1"/>
      <c r="I4" s="1"/>
      <c r="J4" s="1"/>
      <c r="K4" s="1"/>
      <c r="L4" s="3"/>
      <c r="M4" s="3"/>
      <c r="N4" s="3"/>
      <c r="O4" s="4"/>
      <c r="P4" s="5"/>
      <c r="Q4" s="5"/>
      <c r="R4" s="4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</row>
    <row r="5" spans="1:246" ht="6.75" customHeight="1">
      <c r="A5" s="1"/>
      <c r="B5" s="6"/>
      <c r="C5" s="6"/>
      <c r="D5" s="6"/>
      <c r="E5" s="6"/>
      <c r="F5" s="6"/>
      <c r="G5" s="2"/>
      <c r="H5" s="1"/>
      <c r="I5" s="1"/>
      <c r="J5" s="1"/>
      <c r="K5" s="1"/>
      <c r="L5" s="3"/>
      <c r="M5" s="3"/>
      <c r="N5" s="3"/>
      <c r="O5" s="4"/>
      <c r="P5" s="5"/>
      <c r="Q5" s="5"/>
      <c r="R5" s="4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</row>
    <row r="6" spans="1:246" ht="12.75" customHeight="1">
      <c r="A6" s="1"/>
      <c r="B6" s="46" t="s">
        <v>4</v>
      </c>
      <c r="C6" s="42"/>
      <c r="D6" s="42"/>
      <c r="E6" s="42"/>
      <c r="F6" s="42"/>
      <c r="G6" s="3"/>
      <c r="H6" s="1"/>
      <c r="I6" s="46" t="s">
        <v>5</v>
      </c>
      <c r="J6" s="42"/>
      <c r="K6" s="42"/>
      <c r="L6" s="42"/>
      <c r="M6" s="42"/>
      <c r="N6" s="3"/>
      <c r="O6" s="4"/>
      <c r="P6" s="5"/>
      <c r="Q6" s="5"/>
      <c r="R6" s="4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</row>
    <row r="7" spans="1:246" ht="12.75" customHeight="1">
      <c r="A7" s="1"/>
      <c r="B7" s="50" t="s">
        <v>6</v>
      </c>
      <c r="C7" s="42"/>
      <c r="D7" s="8"/>
      <c r="E7" s="41" t="s">
        <v>7</v>
      </c>
      <c r="F7" s="42"/>
      <c r="G7" s="3"/>
      <c r="H7" s="1"/>
      <c r="I7" s="41" t="s">
        <v>8</v>
      </c>
      <c r="J7" s="42"/>
      <c r="K7" s="9"/>
      <c r="L7" s="41" t="s">
        <v>9</v>
      </c>
      <c r="M7" s="42"/>
      <c r="N7" s="3"/>
      <c r="O7" s="4"/>
      <c r="P7" s="5"/>
      <c r="Q7" s="5"/>
      <c r="R7" s="4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</row>
    <row r="8" spans="1:246" ht="17.25" customHeight="1">
      <c r="A8" s="1"/>
      <c r="B8" s="10" t="s">
        <v>10</v>
      </c>
      <c r="C8" s="11">
        <f t="shared" ref="C8:C19" ca="1" si="0">IB38</f>
        <v>0</v>
      </c>
      <c r="D8" s="12"/>
      <c r="E8" s="10" t="s">
        <v>11</v>
      </c>
      <c r="F8" s="11">
        <f t="shared" ref="F8:F19" ca="1" si="1">IB50</f>
        <v>42.47</v>
      </c>
      <c r="G8" s="3"/>
      <c r="H8" s="1"/>
      <c r="I8" s="10" t="s">
        <v>12</v>
      </c>
      <c r="J8" s="11">
        <f ca="1">C8+C9+C10</f>
        <v>0</v>
      </c>
      <c r="K8" s="13"/>
      <c r="L8" s="10" t="s">
        <v>13</v>
      </c>
      <c r="M8" s="11">
        <f ca="1">F8+F9+F10</f>
        <v>123.3</v>
      </c>
      <c r="N8" s="3"/>
      <c r="O8" s="4"/>
      <c r="P8" s="5"/>
      <c r="Q8" s="5"/>
      <c r="R8" s="4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</row>
    <row r="9" spans="1:246" ht="17.25" customHeight="1">
      <c r="A9" s="1"/>
      <c r="B9" s="10" t="s">
        <v>14</v>
      </c>
      <c r="C9" s="11">
        <f t="shared" ca="1" si="0"/>
        <v>0</v>
      </c>
      <c r="D9" s="12"/>
      <c r="E9" s="10" t="s">
        <v>15</v>
      </c>
      <c r="F9" s="11">
        <f t="shared" ca="1" si="1"/>
        <v>38.36</v>
      </c>
      <c r="G9" s="3"/>
      <c r="H9" s="1"/>
      <c r="I9" s="10" t="s">
        <v>16</v>
      </c>
      <c r="J9" s="11">
        <f ca="1">C11+C12+C13</f>
        <v>20.55</v>
      </c>
      <c r="K9" s="13"/>
      <c r="L9" s="10" t="s">
        <v>17</v>
      </c>
      <c r="M9" s="11">
        <f ca="1">F11+F12+F13</f>
        <v>104.11999999999999</v>
      </c>
      <c r="N9" s="3"/>
      <c r="O9" s="4"/>
      <c r="P9" s="5"/>
      <c r="Q9" s="5"/>
      <c r="R9" s="4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</row>
    <row r="10" spans="1:246" ht="17.25" customHeight="1">
      <c r="A10" s="1"/>
      <c r="B10" s="10" t="s">
        <v>18</v>
      </c>
      <c r="C10" s="11">
        <f t="shared" ca="1" si="0"/>
        <v>0</v>
      </c>
      <c r="D10" s="12"/>
      <c r="E10" s="10" t="s">
        <v>19</v>
      </c>
      <c r="F10" s="11">
        <f t="shared" ca="1" si="1"/>
        <v>42.47</v>
      </c>
      <c r="G10" s="3"/>
      <c r="H10" s="1"/>
      <c r="I10" s="10" t="s">
        <v>20</v>
      </c>
      <c r="J10" s="11">
        <f ca="1">C14+C15+C16</f>
        <v>126.03999999999999</v>
      </c>
      <c r="K10" s="13"/>
      <c r="L10" s="10" t="s">
        <v>21</v>
      </c>
      <c r="M10" s="11">
        <f ca="1">F14+F15+F16</f>
        <v>0</v>
      </c>
      <c r="N10" s="3"/>
      <c r="O10" s="4"/>
      <c r="P10" s="5"/>
      <c r="Q10" s="5"/>
      <c r="R10" s="4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</row>
    <row r="11" spans="1:246" ht="17.25" customHeight="1">
      <c r="A11" s="1"/>
      <c r="B11" s="10" t="s">
        <v>22</v>
      </c>
      <c r="C11" s="11">
        <f t="shared" ca="1" si="0"/>
        <v>0</v>
      </c>
      <c r="D11" s="12"/>
      <c r="E11" s="10" t="s">
        <v>23</v>
      </c>
      <c r="F11" s="11">
        <f t="shared" ca="1" si="1"/>
        <v>41.1</v>
      </c>
      <c r="G11" s="3"/>
      <c r="H11" s="1"/>
      <c r="I11" s="10" t="s">
        <v>24</v>
      </c>
      <c r="J11" s="11">
        <f ca="1">C17+C18+C19</f>
        <v>126.03999999999999</v>
      </c>
      <c r="K11" s="13"/>
      <c r="L11" s="10" t="s">
        <v>25</v>
      </c>
      <c r="M11" s="11">
        <f ca="1">F17+F18+F19</f>
        <v>0</v>
      </c>
      <c r="N11" s="3"/>
      <c r="O11" s="4"/>
      <c r="P11" s="5"/>
      <c r="Q11" s="5"/>
      <c r="R11" s="4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</row>
    <row r="12" spans="1:246" ht="17.25" customHeight="1">
      <c r="A12" s="1"/>
      <c r="B12" s="10" t="s">
        <v>26</v>
      </c>
      <c r="C12" s="11">
        <f t="shared" ca="1" si="0"/>
        <v>0</v>
      </c>
      <c r="D12" s="12"/>
      <c r="E12" s="10" t="s">
        <v>27</v>
      </c>
      <c r="F12" s="11">
        <f t="shared" ca="1" si="1"/>
        <v>42.47</v>
      </c>
      <c r="G12" s="3"/>
      <c r="H12" s="1"/>
      <c r="I12" s="43">
        <f ca="1">SUM(J8:J19)</f>
        <v>272.63</v>
      </c>
      <c r="J12" s="42"/>
      <c r="K12" s="14" t="s">
        <v>28</v>
      </c>
      <c r="L12" s="44">
        <f ca="1">SUM(M8:M19)</f>
        <v>227.42</v>
      </c>
      <c r="M12" s="42"/>
      <c r="N12" s="3"/>
      <c r="O12" s="4"/>
      <c r="P12" s="5"/>
      <c r="Q12" s="5"/>
      <c r="R12" s="4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</row>
    <row r="13" spans="1:246" ht="17.25" customHeight="1">
      <c r="A13" s="1"/>
      <c r="B13" s="10" t="s">
        <v>29</v>
      </c>
      <c r="C13" s="11">
        <f t="shared" ca="1" si="0"/>
        <v>20.55</v>
      </c>
      <c r="D13" s="12"/>
      <c r="E13" s="10" t="s">
        <v>30</v>
      </c>
      <c r="F13" s="11">
        <f t="shared" ca="1" si="1"/>
        <v>20.55</v>
      </c>
      <c r="G13" s="3"/>
      <c r="H13" s="1"/>
      <c r="I13" s="45">
        <f ca="1">I12+L12</f>
        <v>500.04999999999995</v>
      </c>
      <c r="J13" s="42"/>
      <c r="K13" s="42"/>
      <c r="L13" s="42"/>
      <c r="M13" s="42"/>
      <c r="N13" s="3"/>
      <c r="O13" s="4"/>
      <c r="P13" s="5"/>
      <c r="Q13" s="5"/>
      <c r="R13" s="4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</row>
    <row r="14" spans="1:246" ht="17.25" customHeight="1">
      <c r="A14" s="1"/>
      <c r="B14" s="10" t="s">
        <v>31</v>
      </c>
      <c r="C14" s="11">
        <f t="shared" ca="1" si="0"/>
        <v>42.47</v>
      </c>
      <c r="D14" s="12"/>
      <c r="E14" s="10" t="s">
        <v>32</v>
      </c>
      <c r="F14" s="11">
        <f t="shared" ca="1" si="1"/>
        <v>0</v>
      </c>
      <c r="G14" s="3"/>
      <c r="H14" s="1"/>
      <c r="I14" s="15"/>
      <c r="J14" s="16"/>
      <c r="K14" s="17"/>
      <c r="L14" s="15"/>
      <c r="M14" s="16"/>
      <c r="N14" s="3"/>
      <c r="O14" s="4"/>
      <c r="P14" s="5"/>
      <c r="Q14" s="5"/>
      <c r="R14" s="4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</row>
    <row r="15" spans="1:246" ht="17.25" customHeight="1">
      <c r="A15" s="1"/>
      <c r="B15" s="10" t="s">
        <v>33</v>
      </c>
      <c r="C15" s="11">
        <f t="shared" ca="1" si="0"/>
        <v>42.47</v>
      </c>
      <c r="D15" s="12"/>
      <c r="E15" s="10" t="s">
        <v>34</v>
      </c>
      <c r="F15" s="11">
        <f t="shared" ca="1" si="1"/>
        <v>0</v>
      </c>
      <c r="G15" s="3"/>
      <c r="H15" s="1"/>
      <c r="I15" s="18" t="s">
        <v>35</v>
      </c>
      <c r="J15" s="16"/>
      <c r="K15" s="17"/>
      <c r="L15" s="15"/>
      <c r="M15" s="16"/>
      <c r="N15" s="3"/>
      <c r="O15" s="4"/>
      <c r="P15" s="5"/>
      <c r="Q15" s="5"/>
      <c r="R15" s="4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</row>
    <row r="16" spans="1:246" ht="17.25" customHeight="1">
      <c r="A16" s="1"/>
      <c r="B16" s="10" t="s">
        <v>36</v>
      </c>
      <c r="C16" s="11">
        <f t="shared" ca="1" si="0"/>
        <v>41.1</v>
      </c>
      <c r="D16" s="12"/>
      <c r="E16" s="10" t="s">
        <v>37</v>
      </c>
      <c r="F16" s="11">
        <f t="shared" ca="1" si="1"/>
        <v>0</v>
      </c>
      <c r="G16" s="3"/>
      <c r="H16" s="1"/>
      <c r="I16" s="15"/>
      <c r="J16" s="16"/>
      <c r="K16" s="17"/>
      <c r="L16" s="15"/>
      <c r="M16" s="16"/>
      <c r="N16" s="3"/>
      <c r="O16" s="4"/>
      <c r="P16" s="5"/>
      <c r="Q16" s="5"/>
      <c r="R16" s="4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</row>
    <row r="17" spans="1:246" ht="17.25" customHeight="1">
      <c r="A17" s="1"/>
      <c r="B17" s="10" t="s">
        <v>38</v>
      </c>
      <c r="C17" s="11">
        <f t="shared" ca="1" si="0"/>
        <v>42.47</v>
      </c>
      <c r="D17" s="12"/>
      <c r="E17" s="10" t="s">
        <v>39</v>
      </c>
      <c r="F17" s="11">
        <f t="shared" ca="1" si="1"/>
        <v>0</v>
      </c>
      <c r="G17" s="3"/>
      <c r="H17" s="1"/>
      <c r="I17" s="15"/>
      <c r="J17" s="16"/>
      <c r="K17" s="17"/>
      <c r="L17" s="15"/>
      <c r="M17" s="16"/>
      <c r="N17" s="3"/>
      <c r="O17" s="4"/>
      <c r="P17" s="5"/>
      <c r="Q17" s="5"/>
      <c r="R17" s="4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</row>
    <row r="18" spans="1:246" ht="17.25" customHeight="1">
      <c r="A18" s="1"/>
      <c r="B18" s="10" t="s">
        <v>40</v>
      </c>
      <c r="C18" s="11">
        <f t="shared" ca="1" si="0"/>
        <v>41.1</v>
      </c>
      <c r="D18" s="12"/>
      <c r="E18" s="10" t="s">
        <v>41</v>
      </c>
      <c r="F18" s="11">
        <f t="shared" ca="1" si="1"/>
        <v>0</v>
      </c>
      <c r="G18" s="3"/>
      <c r="H18" s="1"/>
      <c r="I18" s="15"/>
      <c r="J18" s="16"/>
      <c r="K18" s="17"/>
      <c r="L18" s="15"/>
      <c r="M18" s="16"/>
      <c r="N18" s="3"/>
      <c r="O18" s="4"/>
      <c r="P18" s="5"/>
      <c r="Q18" s="5"/>
      <c r="R18" s="4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</row>
    <row r="19" spans="1:246" ht="17.25" customHeight="1">
      <c r="A19" s="1"/>
      <c r="B19" s="19" t="s">
        <v>42</v>
      </c>
      <c r="C19" s="20">
        <f t="shared" ca="1" si="0"/>
        <v>42.47</v>
      </c>
      <c r="D19" s="12"/>
      <c r="E19" s="19" t="s">
        <v>43</v>
      </c>
      <c r="F19" s="20">
        <f t="shared" ca="1" si="1"/>
        <v>0</v>
      </c>
      <c r="G19" s="2"/>
      <c r="H19" s="1"/>
      <c r="I19" s="15"/>
      <c r="J19" s="16"/>
      <c r="K19" s="17"/>
      <c r="L19" s="15"/>
      <c r="M19" s="16"/>
      <c r="N19" s="3"/>
      <c r="O19" s="4"/>
      <c r="P19" s="5"/>
      <c r="Q19" s="5"/>
      <c r="R19" s="4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</row>
    <row r="20" spans="1:246" ht="12.75" customHeight="1">
      <c r="A20" s="1"/>
      <c r="B20" s="51">
        <f ca="1">SUM(C8:C19)</f>
        <v>272.63</v>
      </c>
      <c r="C20" s="42"/>
      <c r="D20" s="21"/>
      <c r="E20" s="22" t="s">
        <v>44</v>
      </c>
      <c r="F20" s="23">
        <f ca="1">SUM(F8:F19)</f>
        <v>227.42000000000002</v>
      </c>
      <c r="G20" s="2"/>
      <c r="H20" s="1"/>
      <c r="I20" s="1"/>
      <c r="J20" s="1"/>
      <c r="K20" s="1"/>
      <c r="L20" s="3"/>
      <c r="M20" s="3"/>
      <c r="N20" s="3"/>
      <c r="O20" s="4"/>
      <c r="P20" s="5"/>
      <c r="Q20" s="5"/>
      <c r="R20" s="4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</row>
    <row r="21" spans="1:246" ht="12.75" customHeight="1">
      <c r="A21" s="1"/>
      <c r="B21" s="45">
        <f ca="1">B20+F20</f>
        <v>500.05</v>
      </c>
      <c r="C21" s="42"/>
      <c r="D21" s="42"/>
      <c r="E21" s="42"/>
      <c r="F21" s="42"/>
      <c r="G21" s="1"/>
      <c r="H21" s="1"/>
      <c r="I21" s="1"/>
      <c r="J21" s="1"/>
      <c r="K21" s="1"/>
      <c r="L21" s="3"/>
      <c r="M21" s="3"/>
      <c r="N21" s="3"/>
      <c r="O21" s="4"/>
      <c r="P21" s="5"/>
      <c r="Q21" s="5"/>
      <c r="R21" s="4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</row>
    <row r="22" spans="1:24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3"/>
      <c r="M22" s="3"/>
      <c r="N22" s="3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</row>
    <row r="23" spans="1:246" ht="12.75" customHeight="1">
      <c r="A23" s="1"/>
      <c r="B23" s="25" t="s">
        <v>45</v>
      </c>
      <c r="C23" s="1"/>
      <c r="D23" s="1"/>
      <c r="E23" s="1"/>
      <c r="F23" s="1"/>
      <c r="G23" s="2"/>
      <c r="H23" s="1"/>
      <c r="I23" s="1"/>
      <c r="J23" s="1"/>
      <c r="K23" s="1"/>
      <c r="L23" s="3"/>
      <c r="M23" s="3"/>
      <c r="N23" s="3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</row>
    <row r="24" spans="1:246" ht="12.75" customHeight="1">
      <c r="A24" s="1"/>
      <c r="B24" s="1"/>
      <c r="C24" s="1"/>
      <c r="D24" s="1"/>
      <c r="E24" s="1"/>
      <c r="F24" s="1"/>
      <c r="G24" s="2"/>
      <c r="H24" s="1"/>
      <c r="I24" s="26" t="s">
        <v>46</v>
      </c>
      <c r="J24" s="27" t="s">
        <v>47</v>
      </c>
      <c r="K24" s="1"/>
      <c r="L24" s="3"/>
      <c r="M24" s="3"/>
      <c r="N24" s="3"/>
      <c r="O24" s="28"/>
      <c r="P24" s="29"/>
      <c r="Q24" s="29"/>
      <c r="R24" s="28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</row>
    <row r="25" spans="1:246" ht="12.75" customHeight="1">
      <c r="A25" s="1"/>
      <c r="B25" s="1" t="s">
        <v>48</v>
      </c>
      <c r="C25" s="1"/>
      <c r="D25" s="1"/>
      <c r="E25" s="1"/>
      <c r="F25" s="1"/>
      <c r="G25" s="1"/>
      <c r="H25" s="1"/>
      <c r="I25" s="31">
        <f t="shared" ref="I25:I28" ca="1" si="2">J8</f>
        <v>0</v>
      </c>
      <c r="J25" s="26"/>
      <c r="K25" s="1"/>
      <c r="L25" s="3"/>
      <c r="M25" s="3"/>
      <c r="N25" s="3"/>
      <c r="O25" s="28"/>
      <c r="P25" s="29"/>
      <c r="Q25" s="29"/>
      <c r="R25" s="28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</row>
    <row r="26" spans="1:246" ht="12.75" customHeight="1">
      <c r="A26" s="1"/>
      <c r="B26" s="1" t="s">
        <v>49</v>
      </c>
      <c r="C26" s="1"/>
      <c r="D26" s="1"/>
      <c r="E26" s="1"/>
      <c r="F26" s="1"/>
      <c r="G26" s="1"/>
      <c r="H26" s="1"/>
      <c r="I26" s="31">
        <f t="shared" ca="1" si="2"/>
        <v>20.55</v>
      </c>
      <c r="J26" s="26"/>
      <c r="K26" s="1"/>
      <c r="L26" s="3"/>
      <c r="M26" s="3"/>
      <c r="N26" s="3"/>
      <c r="O26" s="28"/>
      <c r="P26" s="29"/>
      <c r="Q26" s="29"/>
      <c r="R26" s="28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</row>
    <row r="27" spans="1:246" ht="12.75" customHeight="1">
      <c r="A27" s="1"/>
      <c r="B27" s="1" t="s">
        <v>50</v>
      </c>
      <c r="C27" s="1"/>
      <c r="D27" s="1"/>
      <c r="E27" s="1"/>
      <c r="F27" s="1"/>
      <c r="G27" s="1"/>
      <c r="H27" s="1"/>
      <c r="I27" s="31">
        <f t="shared" ca="1" si="2"/>
        <v>126.03999999999999</v>
      </c>
      <c r="J27" s="26"/>
      <c r="K27" s="1"/>
      <c r="L27" s="3"/>
      <c r="M27" s="3"/>
      <c r="N27" s="3"/>
      <c r="O27" s="28"/>
      <c r="P27" s="29"/>
      <c r="Q27" s="29"/>
      <c r="R27" s="28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</row>
    <row r="28" spans="1:246" ht="12.75" customHeight="1">
      <c r="A28" s="1"/>
      <c r="B28" s="1" t="s">
        <v>51</v>
      </c>
      <c r="C28" s="1"/>
      <c r="D28" s="1"/>
      <c r="E28" s="1"/>
      <c r="F28" s="1"/>
      <c r="G28" s="1"/>
      <c r="H28" s="1"/>
      <c r="I28" s="31">
        <f t="shared" ca="1" si="2"/>
        <v>126.03999999999999</v>
      </c>
      <c r="J28" s="26"/>
      <c r="K28" s="1"/>
      <c r="L28" s="3"/>
      <c r="M28" s="3"/>
      <c r="N28" s="3"/>
      <c r="O28" s="28"/>
      <c r="P28" s="29"/>
      <c r="Q28" s="29"/>
      <c r="R28" s="28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</row>
    <row r="29" spans="1:246" ht="12.75" customHeight="1">
      <c r="A29" s="1"/>
      <c r="B29" s="1" t="s">
        <v>52</v>
      </c>
      <c r="C29" s="1"/>
      <c r="D29" s="1"/>
      <c r="E29" s="1"/>
      <c r="F29" s="1"/>
      <c r="G29" s="1"/>
      <c r="H29" s="1"/>
      <c r="I29" s="31">
        <f t="shared" ref="I29:I32" ca="1" si="3">M8</f>
        <v>123.3</v>
      </c>
      <c r="J29" s="26"/>
      <c r="K29" s="1"/>
      <c r="L29" s="3"/>
      <c r="M29" s="3"/>
      <c r="N29" s="3"/>
      <c r="O29" s="28"/>
      <c r="P29" s="29"/>
      <c r="Q29" s="29"/>
      <c r="R29" s="28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</row>
    <row r="30" spans="1:246" ht="12.75" customHeight="1">
      <c r="A30" s="1"/>
      <c r="B30" s="1" t="s">
        <v>53</v>
      </c>
      <c r="C30" s="1"/>
      <c r="D30" s="1"/>
      <c r="E30" s="1"/>
      <c r="F30" s="1"/>
      <c r="G30" s="1"/>
      <c r="H30" s="1"/>
      <c r="I30" s="31">
        <f t="shared" ca="1" si="3"/>
        <v>104.11999999999999</v>
      </c>
      <c r="J30" s="26"/>
      <c r="K30" s="1"/>
      <c r="L30" s="3"/>
      <c r="M30" s="3"/>
      <c r="N30" s="3"/>
      <c r="O30" s="28"/>
      <c r="P30" s="29"/>
      <c r="Q30" s="29"/>
      <c r="R30" s="28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</row>
    <row r="31" spans="1:246" ht="12.75" customHeight="1">
      <c r="A31" s="1"/>
      <c r="B31" s="1" t="s">
        <v>54</v>
      </c>
      <c r="C31" s="1"/>
      <c r="D31" s="1"/>
      <c r="E31" s="1"/>
      <c r="F31" s="1"/>
      <c r="G31" s="1"/>
      <c r="H31" s="1"/>
      <c r="I31" s="31">
        <f t="shared" ca="1" si="3"/>
        <v>0</v>
      </c>
      <c r="J31" s="26"/>
      <c r="K31" s="1"/>
      <c r="L31" s="3"/>
      <c r="M31" s="3"/>
      <c r="N31" s="3"/>
      <c r="O31" s="28"/>
      <c r="P31" s="29"/>
      <c r="Q31" s="29"/>
      <c r="R31" s="28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</row>
    <row r="32" spans="1:246" ht="12.75" customHeight="1">
      <c r="A32" s="1"/>
      <c r="B32" s="1" t="s">
        <v>55</v>
      </c>
      <c r="C32" s="1"/>
      <c r="D32" s="1"/>
      <c r="E32" s="1"/>
      <c r="F32" s="1"/>
      <c r="G32" s="1"/>
      <c r="H32" s="1"/>
      <c r="I32" s="31">
        <f t="shared" ca="1" si="3"/>
        <v>0</v>
      </c>
      <c r="J32" s="26"/>
      <c r="K32" s="1"/>
      <c r="L32" s="3"/>
      <c r="M32" s="3"/>
      <c r="N32" s="3"/>
      <c r="O32" s="28"/>
      <c r="P32" s="29"/>
      <c r="Q32" s="29"/>
      <c r="R32" s="28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</row>
    <row r="33" spans="1:246" ht="12.75" customHeight="1">
      <c r="A33" s="1"/>
      <c r="B33" s="1"/>
      <c r="C33" s="1" t="s">
        <v>56</v>
      </c>
      <c r="D33" s="1"/>
      <c r="E33" s="1"/>
      <c r="F33" s="1"/>
      <c r="G33" s="1"/>
      <c r="H33" s="1"/>
      <c r="I33" s="31"/>
      <c r="J33" s="31">
        <f>D2</f>
        <v>500</v>
      </c>
      <c r="K33" s="1"/>
      <c r="L33" s="3"/>
      <c r="M33" s="3"/>
      <c r="N33" s="3"/>
      <c r="O33" s="28"/>
      <c r="P33" s="29"/>
      <c r="Q33" s="29"/>
      <c r="R33" s="28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</row>
    <row r="34" spans="1:24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3"/>
      <c r="M34" s="3"/>
      <c r="N34" s="3"/>
      <c r="O34" s="28"/>
      <c r="P34" s="29"/>
      <c r="Q34" s="29"/>
      <c r="R34" s="28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</row>
    <row r="35" spans="1:24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3"/>
      <c r="M35" s="3"/>
      <c r="N35" s="3"/>
      <c r="O35" s="28"/>
      <c r="P35" s="29"/>
      <c r="Q35" s="29"/>
      <c r="R35" s="28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</row>
    <row r="36" spans="1:24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3"/>
      <c r="M36" s="3"/>
      <c r="N36" s="3"/>
      <c r="O36" s="28"/>
      <c r="P36" s="29"/>
      <c r="Q36" s="29"/>
      <c r="R36" s="28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</row>
    <row r="37" spans="1:246" ht="12.75" customHeight="1">
      <c r="A37" s="1"/>
      <c r="B37" s="25" t="s">
        <v>57</v>
      </c>
      <c r="C37" s="1"/>
      <c r="D37" s="1"/>
      <c r="E37" s="1"/>
      <c r="F37" s="1"/>
      <c r="G37" s="1"/>
      <c r="H37" s="1"/>
      <c r="I37" s="1"/>
      <c r="J37" s="1"/>
      <c r="K37" s="1"/>
      <c r="L37" s="3"/>
      <c r="M37" s="3"/>
      <c r="N37" s="3"/>
      <c r="O37" s="28"/>
      <c r="P37" s="29"/>
      <c r="Q37" s="29"/>
      <c r="R37" s="28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32">
        <f ca="1">DATE(YEAR($D$3)-1,12,1)</f>
        <v>41974</v>
      </c>
      <c r="HW37" s="32">
        <f ca="1">DATE(YEAR($D$3)-1,12,31)</f>
        <v>42004</v>
      </c>
      <c r="HX37" s="28"/>
      <c r="HY37" s="28"/>
      <c r="HZ37" s="28"/>
      <c r="IA37" s="28"/>
      <c r="IB37" s="33"/>
      <c r="IC37" s="24"/>
      <c r="ID37" s="24"/>
      <c r="IE37" s="24"/>
      <c r="IF37" s="24"/>
      <c r="IG37" s="24"/>
      <c r="IH37" s="24"/>
      <c r="II37" s="24"/>
      <c r="IJ37" s="24"/>
      <c r="IK37" s="24"/>
      <c r="IL37" s="24"/>
    </row>
    <row r="38" spans="1:246" ht="12.75" customHeight="1">
      <c r="A38" s="1"/>
      <c r="B38" s="1"/>
      <c r="C38" s="1"/>
      <c r="D38" s="1"/>
      <c r="E38" s="1"/>
      <c r="F38" s="1"/>
      <c r="G38" s="2"/>
      <c r="H38" s="1"/>
      <c r="I38" s="1"/>
      <c r="J38" s="1"/>
      <c r="K38" s="1"/>
      <c r="L38" s="3"/>
      <c r="M38" s="3"/>
      <c r="N38" s="3"/>
      <c r="O38" s="28"/>
      <c r="P38" s="29"/>
      <c r="Q38" s="29"/>
      <c r="R38" s="28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32">
        <f ca="1">DATE(YEAR($D$3),1,1)</f>
        <v>42005</v>
      </c>
      <c r="HW38" s="32">
        <f ca="1">DATE(YEAR($D$3),1,31)</f>
        <v>42035</v>
      </c>
      <c r="HX38" s="28">
        <f t="shared" ref="HX38:HX62" ca="1" si="4">IF(($D$3&lt;=HW38),(HW38-HV38+1),0)</f>
        <v>0</v>
      </c>
      <c r="HY38" s="28">
        <f t="shared" ref="HY38:HY62" ca="1" si="5">IF(($D$4&gt;=HV38),(HW38-HV38+1),0)</f>
        <v>31</v>
      </c>
      <c r="HZ38" s="28">
        <f t="shared" ref="HZ38:HZ62" ca="1" si="6">IF((HX38*HY38)=0,0,HX38)</f>
        <v>0</v>
      </c>
      <c r="IA38" s="28">
        <f t="shared" ref="IA38:IA62" ca="1" si="7">IF(HZ38=0,0,IF((HW38+1-$D$3)&gt;31,IF((HW38+1-$D$3)&gt;($D$4+1-$D$3),IF(HZ38=0,0,$D$4+1-HV38),HZ38),HW38+1-$D$3))</f>
        <v>0</v>
      </c>
      <c r="IB38" s="33">
        <f t="shared" ref="IB38:IB62" ca="1" si="8">IF(ISERROR(IF(ROUND(($D$2/$IA$63*IA38),2)=0,0,ROUND(($D$2/$IA$63*IA38),2))),0,IF(ROUND(($D$2/$IA$63*IA38),2)=0,0,ROUND(($D$2/$IA$63*IA38),2)))</f>
        <v>0</v>
      </c>
      <c r="IC38" s="24"/>
      <c r="ID38" s="24"/>
      <c r="IE38" s="24"/>
      <c r="IF38" s="24"/>
      <c r="IG38" s="24"/>
      <c r="IH38" s="24"/>
      <c r="II38" s="24"/>
      <c r="IJ38" s="24"/>
      <c r="IK38" s="24"/>
      <c r="IL38" s="24"/>
    </row>
    <row r="39" spans="1:246" ht="12.75" customHeight="1">
      <c r="A39" s="1"/>
      <c r="B39" s="1" t="s">
        <v>58</v>
      </c>
      <c r="C39" s="1"/>
      <c r="D39" s="1"/>
      <c r="E39" s="1"/>
      <c r="F39" s="1"/>
      <c r="G39" s="2"/>
      <c r="H39" s="1"/>
      <c r="I39" s="31">
        <f t="shared" ref="I39:I50" ca="1" si="9">C8</f>
        <v>0</v>
      </c>
      <c r="J39" s="26"/>
      <c r="K39" s="1"/>
      <c r="L39" s="3"/>
      <c r="M39" s="3"/>
      <c r="N39" s="3"/>
      <c r="O39" s="28"/>
      <c r="P39" s="29"/>
      <c r="Q39" s="29"/>
      <c r="R39" s="28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32">
        <f ca="1">DATE(YEAR($D$3),2,1)</f>
        <v>42036</v>
      </c>
      <c r="HW39" s="32">
        <f ca="1">DATE(YEAR($D$3),2,28)</f>
        <v>42063</v>
      </c>
      <c r="HX39" s="28">
        <f t="shared" ca="1" si="4"/>
        <v>0</v>
      </c>
      <c r="HY39" s="28">
        <f t="shared" ca="1" si="5"/>
        <v>28</v>
      </c>
      <c r="HZ39" s="28">
        <f t="shared" ca="1" si="6"/>
        <v>0</v>
      </c>
      <c r="IA39" s="28">
        <f t="shared" ca="1" si="7"/>
        <v>0</v>
      </c>
      <c r="IB39" s="33">
        <f t="shared" ca="1" si="8"/>
        <v>0</v>
      </c>
      <c r="IC39" s="24"/>
      <c r="ID39" s="24"/>
      <c r="IE39" s="24"/>
      <c r="IF39" s="24"/>
      <c r="IG39" s="24"/>
      <c r="IH39" s="24"/>
      <c r="II39" s="24"/>
      <c r="IJ39" s="24"/>
      <c r="IK39" s="24"/>
      <c r="IL39" s="24"/>
    </row>
    <row r="40" spans="1:246" ht="12.75" customHeight="1">
      <c r="A40" s="1"/>
      <c r="B40" s="1" t="s">
        <v>59</v>
      </c>
      <c r="C40" s="1"/>
      <c r="D40" s="1"/>
      <c r="E40" s="1"/>
      <c r="F40" s="1"/>
      <c r="G40" s="2"/>
      <c r="H40" s="1"/>
      <c r="I40" s="31">
        <f t="shared" ca="1" si="9"/>
        <v>0</v>
      </c>
      <c r="J40" s="26"/>
      <c r="K40" s="1"/>
      <c r="L40" s="3"/>
      <c r="M40" s="3"/>
      <c r="N40" s="3"/>
      <c r="O40" s="28"/>
      <c r="P40" s="29"/>
      <c r="Q40" s="29"/>
      <c r="R40" s="28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32">
        <f ca="1">DATE(YEAR($D$3),3,1)</f>
        <v>42064</v>
      </c>
      <c r="HW40" s="32">
        <f ca="1">DATE(YEAR($D$3),3,31)</f>
        <v>42094</v>
      </c>
      <c r="HX40" s="28">
        <f t="shared" ca="1" si="4"/>
        <v>0</v>
      </c>
      <c r="HY40" s="28">
        <f t="shared" ca="1" si="5"/>
        <v>31</v>
      </c>
      <c r="HZ40" s="28">
        <f t="shared" ca="1" si="6"/>
        <v>0</v>
      </c>
      <c r="IA40" s="28">
        <f t="shared" ca="1" si="7"/>
        <v>0</v>
      </c>
      <c r="IB40" s="33">
        <f t="shared" ca="1" si="8"/>
        <v>0</v>
      </c>
      <c r="IC40" s="24"/>
      <c r="ID40" s="24"/>
      <c r="IE40" s="24"/>
      <c r="IF40" s="24"/>
      <c r="IG40" s="24"/>
      <c r="IH40" s="24"/>
      <c r="II40" s="24"/>
      <c r="IJ40" s="24"/>
      <c r="IK40" s="24"/>
      <c r="IL40" s="24"/>
    </row>
    <row r="41" spans="1:246" ht="12.75" customHeight="1">
      <c r="A41" s="1"/>
      <c r="B41" s="1" t="s">
        <v>60</v>
      </c>
      <c r="C41" s="1"/>
      <c r="D41" s="1"/>
      <c r="E41" s="1"/>
      <c r="F41" s="1"/>
      <c r="G41" s="2"/>
      <c r="H41" s="1"/>
      <c r="I41" s="31">
        <f t="shared" ca="1" si="9"/>
        <v>0</v>
      </c>
      <c r="J41" s="26"/>
      <c r="K41" s="1"/>
      <c r="L41" s="3"/>
      <c r="M41" s="3"/>
      <c r="N41" s="3"/>
      <c r="O41" s="28"/>
      <c r="P41" s="29"/>
      <c r="Q41" s="29"/>
      <c r="R41" s="28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32">
        <f ca="1">DATE(YEAR($D$3),4,1)</f>
        <v>42095</v>
      </c>
      <c r="HW41" s="32">
        <f ca="1">DATE(YEAR($D$3),4,30)</f>
        <v>42124</v>
      </c>
      <c r="HX41" s="28">
        <f t="shared" ca="1" si="4"/>
        <v>0</v>
      </c>
      <c r="HY41" s="28">
        <f t="shared" ca="1" si="5"/>
        <v>30</v>
      </c>
      <c r="HZ41" s="28">
        <f t="shared" ca="1" si="6"/>
        <v>0</v>
      </c>
      <c r="IA41" s="28">
        <f t="shared" ca="1" si="7"/>
        <v>0</v>
      </c>
      <c r="IB41" s="33">
        <f t="shared" ca="1" si="8"/>
        <v>0</v>
      </c>
      <c r="IC41" s="24"/>
      <c r="ID41" s="24"/>
      <c r="IE41" s="24"/>
      <c r="IF41" s="24"/>
      <c r="IG41" s="24"/>
      <c r="IH41" s="24"/>
      <c r="II41" s="24"/>
      <c r="IJ41" s="24"/>
      <c r="IK41" s="24"/>
      <c r="IL41" s="24"/>
    </row>
    <row r="42" spans="1:246" ht="12.75" customHeight="1">
      <c r="A42" s="1"/>
      <c r="B42" s="1" t="s">
        <v>61</v>
      </c>
      <c r="C42" s="1"/>
      <c r="D42" s="1"/>
      <c r="E42" s="1"/>
      <c r="F42" s="1"/>
      <c r="G42" s="2"/>
      <c r="H42" s="1"/>
      <c r="I42" s="31">
        <f t="shared" ca="1" si="9"/>
        <v>0</v>
      </c>
      <c r="J42" s="26"/>
      <c r="K42" s="1"/>
      <c r="L42" s="3"/>
      <c r="M42" s="3"/>
      <c r="N42" s="3"/>
      <c r="O42" s="28"/>
      <c r="P42" s="33"/>
      <c r="Q42" s="33"/>
      <c r="R42" s="28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32">
        <f ca="1">DATE(YEAR($D$3),5,1)</f>
        <v>42125</v>
      </c>
      <c r="HW42" s="32">
        <f ca="1">DATE(YEAR($D$3),5,31)</f>
        <v>42155</v>
      </c>
      <c r="HX42" s="28">
        <f t="shared" ca="1" si="4"/>
        <v>0</v>
      </c>
      <c r="HY42" s="28">
        <f t="shared" ca="1" si="5"/>
        <v>31</v>
      </c>
      <c r="HZ42" s="28">
        <f t="shared" ca="1" si="6"/>
        <v>0</v>
      </c>
      <c r="IA42" s="28">
        <f t="shared" ca="1" si="7"/>
        <v>0</v>
      </c>
      <c r="IB42" s="33">
        <f t="shared" ca="1" si="8"/>
        <v>0</v>
      </c>
      <c r="IC42" s="24"/>
      <c r="ID42" s="24"/>
      <c r="IE42" s="24"/>
      <c r="IF42" s="24"/>
      <c r="IG42" s="24"/>
      <c r="IH42" s="24"/>
      <c r="II42" s="24"/>
      <c r="IJ42" s="24"/>
      <c r="IK42" s="24"/>
      <c r="IL42" s="24"/>
    </row>
    <row r="43" spans="1:246" ht="12.75" customHeight="1">
      <c r="A43" s="1"/>
      <c r="B43" s="1" t="s">
        <v>62</v>
      </c>
      <c r="C43" s="1"/>
      <c r="D43" s="1"/>
      <c r="E43" s="1"/>
      <c r="F43" s="1"/>
      <c r="G43" s="2"/>
      <c r="H43" s="1"/>
      <c r="I43" s="31">
        <f t="shared" ca="1" si="9"/>
        <v>0</v>
      </c>
      <c r="J43" s="26"/>
      <c r="K43" s="1"/>
      <c r="L43" s="3"/>
      <c r="M43" s="3"/>
      <c r="N43" s="3"/>
      <c r="O43" s="24"/>
      <c r="P43" s="24"/>
      <c r="Q43" s="24"/>
      <c r="R43" s="28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32">
        <f ca="1">DATE(YEAR($D$3),6,1)</f>
        <v>42156</v>
      </c>
      <c r="HW43" s="32">
        <f ca="1">DATE(YEAR($D$3),6,30)</f>
        <v>42185</v>
      </c>
      <c r="HX43" s="28">
        <f t="shared" ca="1" si="4"/>
        <v>30</v>
      </c>
      <c r="HY43" s="28">
        <f t="shared" ca="1" si="5"/>
        <v>30</v>
      </c>
      <c r="HZ43" s="28">
        <f t="shared" ca="1" si="6"/>
        <v>30</v>
      </c>
      <c r="IA43" s="28">
        <f t="shared" ca="1" si="7"/>
        <v>15</v>
      </c>
      <c r="IB43" s="33">
        <f t="shared" ca="1" si="8"/>
        <v>20.55</v>
      </c>
      <c r="IC43" s="24"/>
      <c r="ID43" s="24"/>
      <c r="IE43" s="24"/>
      <c r="IF43" s="24"/>
      <c r="IG43" s="24"/>
      <c r="IH43" s="24"/>
      <c r="II43" s="24"/>
      <c r="IJ43" s="24"/>
      <c r="IK43" s="24"/>
      <c r="IL43" s="24"/>
    </row>
    <row r="44" spans="1:246" ht="12.75" customHeight="1">
      <c r="A44" s="1"/>
      <c r="B44" s="1" t="s">
        <v>63</v>
      </c>
      <c r="C44" s="1"/>
      <c r="D44" s="1"/>
      <c r="E44" s="1"/>
      <c r="F44" s="1"/>
      <c r="G44" s="34"/>
      <c r="H44" s="35"/>
      <c r="I44" s="31">
        <f t="shared" ca="1" si="9"/>
        <v>20.55</v>
      </c>
      <c r="J44" s="26"/>
      <c r="K44" s="1"/>
      <c r="L44" s="3"/>
      <c r="M44" s="3"/>
      <c r="N44" s="3"/>
      <c r="O44" s="24"/>
      <c r="P44" s="24"/>
      <c r="Q44" s="24"/>
      <c r="R44" s="28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32">
        <f ca="1">DATE(YEAR($D$3),7,1)</f>
        <v>42186</v>
      </c>
      <c r="HW44" s="32">
        <f ca="1">DATE(YEAR($D$3),7,31)</f>
        <v>42216</v>
      </c>
      <c r="HX44" s="28">
        <f t="shared" ca="1" si="4"/>
        <v>31</v>
      </c>
      <c r="HY44" s="28">
        <f t="shared" ca="1" si="5"/>
        <v>31</v>
      </c>
      <c r="HZ44" s="28">
        <f t="shared" ca="1" si="6"/>
        <v>31</v>
      </c>
      <c r="IA44" s="28">
        <f t="shared" ca="1" si="7"/>
        <v>31</v>
      </c>
      <c r="IB44" s="33">
        <f t="shared" ca="1" si="8"/>
        <v>42.47</v>
      </c>
      <c r="IC44" s="24"/>
      <c r="ID44" s="24"/>
      <c r="IE44" s="24"/>
      <c r="IF44" s="24"/>
      <c r="IG44" s="24"/>
      <c r="IH44" s="24"/>
      <c r="II44" s="24"/>
      <c r="IJ44" s="24"/>
      <c r="IK44" s="24"/>
      <c r="IL44" s="24"/>
    </row>
    <row r="45" spans="1:246" ht="12.75" customHeight="1">
      <c r="A45" s="1"/>
      <c r="B45" s="1" t="s">
        <v>64</v>
      </c>
      <c r="C45" s="1"/>
      <c r="D45" s="1"/>
      <c r="E45" s="36"/>
      <c r="F45" s="36"/>
      <c r="G45" s="34"/>
      <c r="H45" s="35"/>
      <c r="I45" s="31">
        <f t="shared" ca="1" si="9"/>
        <v>42.47</v>
      </c>
      <c r="J45" s="26"/>
      <c r="K45" s="1"/>
      <c r="L45" s="3"/>
      <c r="M45" s="3"/>
      <c r="N45" s="3"/>
      <c r="O45" s="24"/>
      <c r="P45" s="24"/>
      <c r="Q45" s="24"/>
      <c r="R45" s="28"/>
      <c r="S45" s="32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32">
        <f ca="1">DATE(YEAR($D$3),8,1)</f>
        <v>42217</v>
      </c>
      <c r="HW45" s="32">
        <f ca="1">DATE(YEAR($D$3),8,31)</f>
        <v>42247</v>
      </c>
      <c r="HX45" s="28">
        <f t="shared" ca="1" si="4"/>
        <v>31</v>
      </c>
      <c r="HY45" s="28">
        <f t="shared" ca="1" si="5"/>
        <v>31</v>
      </c>
      <c r="HZ45" s="28">
        <f t="shared" ca="1" si="6"/>
        <v>31</v>
      </c>
      <c r="IA45" s="28">
        <f t="shared" ca="1" si="7"/>
        <v>31</v>
      </c>
      <c r="IB45" s="33">
        <f t="shared" ca="1" si="8"/>
        <v>42.47</v>
      </c>
      <c r="IC45" s="24"/>
      <c r="ID45" s="24"/>
      <c r="IE45" s="24"/>
      <c r="IF45" s="24"/>
      <c r="IG45" s="24"/>
      <c r="IH45" s="24"/>
      <c r="II45" s="24"/>
      <c r="IJ45" s="24"/>
      <c r="IK45" s="24"/>
      <c r="IL45" s="24"/>
    </row>
    <row r="46" spans="1:246" ht="12.75" customHeight="1">
      <c r="A46" s="1"/>
      <c r="B46" s="1" t="s">
        <v>65</v>
      </c>
      <c r="C46" s="1"/>
      <c r="D46" s="1"/>
      <c r="E46" s="1"/>
      <c r="F46" s="1"/>
      <c r="G46" s="34"/>
      <c r="H46" s="35"/>
      <c r="I46" s="31">
        <f t="shared" ca="1" si="9"/>
        <v>42.47</v>
      </c>
      <c r="J46" s="26"/>
      <c r="K46" s="1"/>
      <c r="L46" s="3"/>
      <c r="M46" s="3"/>
      <c r="N46" s="3"/>
      <c r="O46" s="24"/>
      <c r="P46" s="24"/>
      <c r="Q46" s="24"/>
      <c r="R46" s="28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32">
        <f ca="1">DATE(YEAR($D$3),9,1)</f>
        <v>42248</v>
      </c>
      <c r="HW46" s="32">
        <f ca="1">DATE(YEAR($D$3),9,30)</f>
        <v>42277</v>
      </c>
      <c r="HX46" s="28">
        <f t="shared" ca="1" si="4"/>
        <v>30</v>
      </c>
      <c r="HY46" s="28">
        <f t="shared" ca="1" si="5"/>
        <v>30</v>
      </c>
      <c r="HZ46" s="28">
        <f t="shared" ca="1" si="6"/>
        <v>30</v>
      </c>
      <c r="IA46" s="28">
        <f t="shared" ca="1" si="7"/>
        <v>30</v>
      </c>
      <c r="IB46" s="33">
        <f t="shared" ca="1" si="8"/>
        <v>41.1</v>
      </c>
      <c r="IC46" s="24"/>
      <c r="ID46" s="24"/>
      <c r="IE46" s="24"/>
      <c r="IF46" s="24"/>
      <c r="IG46" s="24"/>
      <c r="IH46" s="24"/>
      <c r="II46" s="24"/>
      <c r="IJ46" s="24"/>
      <c r="IK46" s="24"/>
      <c r="IL46" s="24"/>
    </row>
    <row r="47" spans="1:246" ht="12.75" customHeight="1">
      <c r="A47" s="35"/>
      <c r="B47" s="1" t="s">
        <v>66</v>
      </c>
      <c r="C47" s="1"/>
      <c r="D47" s="1"/>
      <c r="E47" s="1"/>
      <c r="F47" s="1"/>
      <c r="G47" s="34"/>
      <c r="H47" s="35"/>
      <c r="I47" s="31">
        <f t="shared" ca="1" si="9"/>
        <v>41.1</v>
      </c>
      <c r="J47" s="26"/>
      <c r="K47" s="1"/>
      <c r="L47" s="3"/>
      <c r="M47" s="3"/>
      <c r="N47" s="3"/>
      <c r="O47" s="24"/>
      <c r="P47" s="24"/>
      <c r="Q47" s="24"/>
      <c r="R47" s="28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32">
        <f ca="1">DATE(YEAR($D$3),10,1)</f>
        <v>42278</v>
      </c>
      <c r="HW47" s="32">
        <f ca="1">DATE(YEAR($D$3),10,31)</f>
        <v>42308</v>
      </c>
      <c r="HX47" s="28">
        <f t="shared" ca="1" si="4"/>
        <v>31</v>
      </c>
      <c r="HY47" s="28">
        <f t="shared" ca="1" si="5"/>
        <v>31</v>
      </c>
      <c r="HZ47" s="28">
        <f t="shared" ca="1" si="6"/>
        <v>31</v>
      </c>
      <c r="IA47" s="28">
        <f t="shared" ca="1" si="7"/>
        <v>31</v>
      </c>
      <c r="IB47" s="33">
        <f t="shared" ca="1" si="8"/>
        <v>42.47</v>
      </c>
      <c r="IC47" s="24"/>
      <c r="ID47" s="24"/>
      <c r="IE47" s="24"/>
      <c r="IF47" s="24"/>
      <c r="IG47" s="24"/>
      <c r="IH47" s="24"/>
      <c r="II47" s="24"/>
      <c r="IJ47" s="24"/>
      <c r="IK47" s="24"/>
      <c r="IL47" s="24"/>
    </row>
    <row r="48" spans="1:246" ht="12.75" customHeight="1">
      <c r="A48" s="35"/>
      <c r="B48" s="1" t="s">
        <v>67</v>
      </c>
      <c r="C48" s="1"/>
      <c r="D48" s="1"/>
      <c r="E48" s="1"/>
      <c r="F48" s="1"/>
      <c r="G48" s="34"/>
      <c r="H48" s="35"/>
      <c r="I48" s="31">
        <f t="shared" ca="1" si="9"/>
        <v>42.47</v>
      </c>
      <c r="J48" s="26"/>
      <c r="K48" s="1"/>
      <c r="L48" s="3"/>
      <c r="M48" s="3"/>
      <c r="N48" s="3"/>
      <c r="O48" s="24"/>
      <c r="P48" s="24"/>
      <c r="Q48" s="24"/>
      <c r="R48" s="28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32">
        <f ca="1">DATE(YEAR($D$3),11,1)</f>
        <v>42309</v>
      </c>
      <c r="HW48" s="32">
        <f ca="1">DATE(YEAR($D$3),11,30)</f>
        <v>42338</v>
      </c>
      <c r="HX48" s="28">
        <f t="shared" ca="1" si="4"/>
        <v>30</v>
      </c>
      <c r="HY48" s="28">
        <f t="shared" ca="1" si="5"/>
        <v>30</v>
      </c>
      <c r="HZ48" s="28">
        <f t="shared" ca="1" si="6"/>
        <v>30</v>
      </c>
      <c r="IA48" s="28">
        <f t="shared" ca="1" si="7"/>
        <v>30</v>
      </c>
      <c r="IB48" s="33">
        <f t="shared" ca="1" si="8"/>
        <v>41.1</v>
      </c>
      <c r="IC48" s="24"/>
      <c r="ID48" s="24"/>
      <c r="IE48" s="24"/>
      <c r="IF48" s="24"/>
      <c r="IG48" s="24"/>
      <c r="IH48" s="24"/>
      <c r="II48" s="24"/>
      <c r="IJ48" s="24"/>
      <c r="IK48" s="24"/>
      <c r="IL48" s="24"/>
    </row>
    <row r="49" spans="1:246" ht="12.75" customHeight="1">
      <c r="A49" s="35"/>
      <c r="B49" s="1" t="s">
        <v>68</v>
      </c>
      <c r="C49" s="1"/>
      <c r="D49" s="1"/>
      <c r="E49" s="1"/>
      <c r="F49" s="1"/>
      <c r="G49" s="34"/>
      <c r="H49" s="35"/>
      <c r="I49" s="31">
        <f t="shared" ca="1" si="9"/>
        <v>41.1</v>
      </c>
      <c r="J49" s="26"/>
      <c r="K49" s="1"/>
      <c r="L49" s="3"/>
      <c r="M49" s="3"/>
      <c r="N49" s="3"/>
      <c r="O49" s="24"/>
      <c r="P49" s="24"/>
      <c r="Q49" s="24"/>
      <c r="R49" s="28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32">
        <f ca="1">DATE(YEAR($D$3),12,1)</f>
        <v>42339</v>
      </c>
      <c r="HW49" s="32">
        <f ca="1">DATE(YEAR($D$3),12,31)</f>
        <v>42369</v>
      </c>
      <c r="HX49" s="28">
        <f t="shared" ca="1" si="4"/>
        <v>31</v>
      </c>
      <c r="HY49" s="28">
        <f t="shared" ca="1" si="5"/>
        <v>31</v>
      </c>
      <c r="HZ49" s="28">
        <f t="shared" ca="1" si="6"/>
        <v>31</v>
      </c>
      <c r="IA49" s="28">
        <f t="shared" ca="1" si="7"/>
        <v>31</v>
      </c>
      <c r="IB49" s="33">
        <f t="shared" ca="1" si="8"/>
        <v>42.47</v>
      </c>
      <c r="IC49" s="24"/>
      <c r="ID49" s="24"/>
      <c r="IE49" s="24"/>
      <c r="IF49" s="24"/>
      <c r="IG49" s="24"/>
      <c r="IH49" s="24"/>
      <c r="II49" s="24"/>
      <c r="IJ49" s="24"/>
      <c r="IK49" s="24"/>
      <c r="IL49" s="24"/>
    </row>
    <row r="50" spans="1:246" ht="12.75" customHeight="1">
      <c r="A50" s="1"/>
      <c r="B50" s="1" t="s">
        <v>69</v>
      </c>
      <c r="C50" s="1"/>
      <c r="D50" s="1"/>
      <c r="E50" s="1"/>
      <c r="F50" s="1"/>
      <c r="G50" s="34"/>
      <c r="H50" s="35"/>
      <c r="I50" s="31">
        <f t="shared" ca="1" si="9"/>
        <v>42.47</v>
      </c>
      <c r="J50" s="26"/>
      <c r="K50" s="1"/>
      <c r="L50" s="3"/>
      <c r="M50" s="3"/>
      <c r="N50" s="3"/>
      <c r="O50" s="24"/>
      <c r="P50" s="24"/>
      <c r="Q50" s="24"/>
      <c r="R50" s="28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32">
        <f ca="1">DATE(YEAR($D$3)+1,1,1)</f>
        <v>42370</v>
      </c>
      <c r="HW50" s="32">
        <f ca="1">DATE(YEAR($D$3)+1,1,31)</f>
        <v>42400</v>
      </c>
      <c r="HX50" s="28">
        <f t="shared" ca="1" si="4"/>
        <v>31</v>
      </c>
      <c r="HY50" s="28">
        <f t="shared" ca="1" si="5"/>
        <v>31</v>
      </c>
      <c r="HZ50" s="28">
        <f t="shared" ca="1" si="6"/>
        <v>31</v>
      </c>
      <c r="IA50" s="28">
        <f t="shared" ca="1" si="7"/>
        <v>31</v>
      </c>
      <c r="IB50" s="33">
        <f t="shared" ca="1" si="8"/>
        <v>42.47</v>
      </c>
      <c r="IC50" s="24"/>
      <c r="ID50" s="24"/>
      <c r="IE50" s="24"/>
      <c r="IF50" s="24"/>
      <c r="IG50" s="24"/>
      <c r="IH50" s="24"/>
      <c r="II50" s="24"/>
      <c r="IJ50" s="24"/>
      <c r="IK50" s="24"/>
      <c r="IL50" s="24"/>
    </row>
    <row r="51" spans="1:246" ht="12.75" customHeight="1">
      <c r="A51" s="1"/>
      <c r="B51" s="1" t="s">
        <v>70</v>
      </c>
      <c r="C51" s="1"/>
      <c r="D51" s="1"/>
      <c r="E51" s="1"/>
      <c r="F51" s="1"/>
      <c r="G51" s="34"/>
      <c r="H51" s="35"/>
      <c r="I51" s="31">
        <f t="shared" ref="I51:I62" ca="1" si="10">F8</f>
        <v>42.47</v>
      </c>
      <c r="J51" s="26"/>
      <c r="K51" s="1"/>
      <c r="L51" s="3"/>
      <c r="M51" s="3"/>
      <c r="N51" s="3"/>
      <c r="O51" s="24"/>
      <c r="P51" s="24"/>
      <c r="Q51" s="24"/>
      <c r="R51" s="28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32">
        <f ca="1">DATE(YEAR($D$3)+1,2,1)</f>
        <v>42401</v>
      </c>
      <c r="HW51" s="32">
        <f ca="1">DATE(YEAR($D$3)+1,2,28)</f>
        <v>42428</v>
      </c>
      <c r="HX51" s="28">
        <f t="shared" ca="1" si="4"/>
        <v>28</v>
      </c>
      <c r="HY51" s="28">
        <f t="shared" ca="1" si="5"/>
        <v>28</v>
      </c>
      <c r="HZ51" s="28">
        <f t="shared" ca="1" si="6"/>
        <v>28</v>
      </c>
      <c r="IA51" s="28">
        <f t="shared" ca="1" si="7"/>
        <v>28</v>
      </c>
      <c r="IB51" s="33">
        <f t="shared" ca="1" si="8"/>
        <v>38.36</v>
      </c>
      <c r="IC51" s="24"/>
      <c r="ID51" s="24"/>
      <c r="IE51" s="24"/>
      <c r="IF51" s="24"/>
      <c r="IG51" s="24"/>
      <c r="IH51" s="24"/>
      <c r="II51" s="24"/>
      <c r="IJ51" s="24"/>
      <c r="IK51" s="24"/>
      <c r="IL51" s="24"/>
    </row>
    <row r="52" spans="1:246" ht="12.75" customHeight="1">
      <c r="A52" s="1"/>
      <c r="B52" s="1" t="s">
        <v>71</v>
      </c>
      <c r="C52" s="1"/>
      <c r="D52" s="1"/>
      <c r="E52" s="1"/>
      <c r="F52" s="1"/>
      <c r="G52" s="34"/>
      <c r="H52" s="35"/>
      <c r="I52" s="31">
        <f t="shared" ca="1" si="10"/>
        <v>38.36</v>
      </c>
      <c r="J52" s="26"/>
      <c r="K52" s="1"/>
      <c r="L52" s="3"/>
      <c r="M52" s="3"/>
      <c r="N52" s="3"/>
      <c r="O52" s="24"/>
      <c r="P52" s="24"/>
      <c r="Q52" s="24"/>
      <c r="R52" s="28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32">
        <f ca="1">DATE(YEAR($D$3)+1,3,1)</f>
        <v>42430</v>
      </c>
      <c r="HW52" s="32">
        <f ca="1">DATE(YEAR($D$3)+1,3,31)</f>
        <v>42460</v>
      </c>
      <c r="HX52" s="28">
        <f t="shared" ca="1" si="4"/>
        <v>31</v>
      </c>
      <c r="HY52" s="28">
        <f t="shared" ca="1" si="5"/>
        <v>31</v>
      </c>
      <c r="HZ52" s="28">
        <f t="shared" ca="1" si="6"/>
        <v>31</v>
      </c>
      <c r="IA52" s="28">
        <f t="shared" ca="1" si="7"/>
        <v>31</v>
      </c>
      <c r="IB52" s="33">
        <f t="shared" ca="1" si="8"/>
        <v>42.47</v>
      </c>
      <c r="IC52" s="24"/>
      <c r="ID52" s="24"/>
      <c r="IE52" s="24"/>
      <c r="IF52" s="24"/>
      <c r="IG52" s="24"/>
      <c r="IH52" s="24"/>
      <c r="II52" s="24"/>
      <c r="IJ52" s="24"/>
      <c r="IK52" s="24"/>
      <c r="IL52" s="24"/>
    </row>
    <row r="53" spans="1:246" ht="12.75" customHeight="1">
      <c r="A53" s="1"/>
      <c r="B53" s="1" t="s">
        <v>72</v>
      </c>
      <c r="C53" s="1"/>
      <c r="D53" s="1"/>
      <c r="E53" s="1"/>
      <c r="F53" s="1"/>
      <c r="G53" s="34"/>
      <c r="H53" s="35"/>
      <c r="I53" s="31">
        <f t="shared" ca="1" si="10"/>
        <v>42.47</v>
      </c>
      <c r="J53" s="26"/>
      <c r="K53" s="1"/>
      <c r="L53" s="3"/>
      <c r="M53" s="3"/>
      <c r="N53" s="3"/>
      <c r="O53" s="24"/>
      <c r="P53" s="24"/>
      <c r="Q53" s="24"/>
      <c r="R53" s="28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32">
        <f ca="1">DATE(YEAR($D$3)+1,4,1)</f>
        <v>42461</v>
      </c>
      <c r="HW53" s="32">
        <f ca="1">DATE(YEAR($D$3)+1,4,30)</f>
        <v>42490</v>
      </c>
      <c r="HX53" s="28">
        <f t="shared" ca="1" si="4"/>
        <v>30</v>
      </c>
      <c r="HY53" s="28">
        <f t="shared" ca="1" si="5"/>
        <v>30</v>
      </c>
      <c r="HZ53" s="28">
        <f t="shared" ca="1" si="6"/>
        <v>30</v>
      </c>
      <c r="IA53" s="28">
        <f t="shared" ca="1" si="7"/>
        <v>30</v>
      </c>
      <c r="IB53" s="33">
        <f t="shared" ca="1" si="8"/>
        <v>41.1</v>
      </c>
      <c r="IC53" s="24"/>
      <c r="ID53" s="24"/>
      <c r="IE53" s="24"/>
      <c r="IF53" s="24"/>
      <c r="IG53" s="24"/>
      <c r="IH53" s="24"/>
      <c r="II53" s="24"/>
      <c r="IJ53" s="24"/>
      <c r="IK53" s="24"/>
      <c r="IL53" s="24"/>
    </row>
    <row r="54" spans="1:246" ht="12.75" customHeight="1">
      <c r="A54" s="1"/>
      <c r="B54" s="1" t="s">
        <v>73</v>
      </c>
      <c r="C54" s="1"/>
      <c r="D54" s="1"/>
      <c r="E54" s="1"/>
      <c r="F54" s="1"/>
      <c r="G54" s="34"/>
      <c r="H54" s="35"/>
      <c r="I54" s="31">
        <f t="shared" ca="1" si="10"/>
        <v>41.1</v>
      </c>
      <c r="J54" s="26"/>
      <c r="K54" s="1"/>
      <c r="L54" s="3"/>
      <c r="M54" s="3"/>
      <c r="N54" s="3"/>
      <c r="O54" s="24"/>
      <c r="P54" s="24"/>
      <c r="Q54" s="24"/>
      <c r="R54" s="28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32">
        <f ca="1">DATE(YEAR($D$3)+1,5,1)</f>
        <v>42491</v>
      </c>
      <c r="HW54" s="32">
        <f ca="1">DATE(YEAR($D$3)+1,5,31)</f>
        <v>42521</v>
      </c>
      <c r="HX54" s="28">
        <f t="shared" ca="1" si="4"/>
        <v>31</v>
      </c>
      <c r="HY54" s="28">
        <f t="shared" ca="1" si="5"/>
        <v>31</v>
      </c>
      <c r="HZ54" s="28">
        <f t="shared" ca="1" si="6"/>
        <v>31</v>
      </c>
      <c r="IA54" s="28">
        <f t="shared" ca="1" si="7"/>
        <v>31</v>
      </c>
      <c r="IB54" s="33">
        <f t="shared" ca="1" si="8"/>
        <v>42.47</v>
      </c>
      <c r="IC54" s="24"/>
      <c r="ID54" s="24"/>
      <c r="IE54" s="24"/>
      <c r="IF54" s="24"/>
      <c r="IG54" s="24"/>
      <c r="IH54" s="24"/>
      <c r="II54" s="24"/>
      <c r="IJ54" s="24"/>
      <c r="IK54" s="24"/>
      <c r="IL54" s="24"/>
    </row>
    <row r="55" spans="1:246" ht="12.75" customHeight="1">
      <c r="A55" s="1"/>
      <c r="B55" s="1" t="s">
        <v>74</v>
      </c>
      <c r="C55" s="1"/>
      <c r="D55" s="1"/>
      <c r="E55" s="1"/>
      <c r="F55" s="1"/>
      <c r="G55" s="34"/>
      <c r="H55" s="35"/>
      <c r="I55" s="31">
        <f t="shared" ca="1" si="10"/>
        <v>42.47</v>
      </c>
      <c r="J55" s="26"/>
      <c r="K55" s="1"/>
      <c r="L55" s="3"/>
      <c r="M55" s="3"/>
      <c r="N55" s="3"/>
      <c r="O55" s="24"/>
      <c r="P55" s="24"/>
      <c r="Q55" s="24"/>
      <c r="R55" s="28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32">
        <f ca="1">DATE(YEAR($D$3)+1,6,1)</f>
        <v>42522</v>
      </c>
      <c r="HW55" s="32">
        <f ca="1">DATE(YEAR($D$3)+1,6,30)</f>
        <v>42551</v>
      </c>
      <c r="HX55" s="28">
        <f t="shared" ca="1" si="4"/>
        <v>30</v>
      </c>
      <c r="HY55" s="28">
        <f t="shared" ca="1" si="5"/>
        <v>30</v>
      </c>
      <c r="HZ55" s="28">
        <f t="shared" ca="1" si="6"/>
        <v>30</v>
      </c>
      <c r="IA55" s="28">
        <f t="shared" ca="1" si="7"/>
        <v>15</v>
      </c>
      <c r="IB55" s="33">
        <f t="shared" ca="1" si="8"/>
        <v>20.55</v>
      </c>
      <c r="IC55" s="24"/>
      <c r="ID55" s="24"/>
      <c r="IE55" s="24"/>
      <c r="IF55" s="24"/>
      <c r="IG55" s="24"/>
      <c r="IH55" s="24"/>
      <c r="II55" s="24"/>
      <c r="IJ55" s="24"/>
      <c r="IK55" s="24"/>
      <c r="IL55" s="24"/>
    </row>
    <row r="56" spans="1:246" ht="12.75" customHeight="1">
      <c r="A56" s="1"/>
      <c r="B56" s="1" t="s">
        <v>75</v>
      </c>
      <c r="C56" s="1"/>
      <c r="D56" s="1"/>
      <c r="E56" s="1"/>
      <c r="F56" s="1"/>
      <c r="G56" s="34"/>
      <c r="H56" s="35"/>
      <c r="I56" s="31">
        <f t="shared" ca="1" si="10"/>
        <v>20.55</v>
      </c>
      <c r="J56" s="26"/>
      <c r="K56" s="1"/>
      <c r="L56" s="3"/>
      <c r="M56" s="3"/>
      <c r="N56" s="3"/>
      <c r="O56" s="24"/>
      <c r="P56" s="24"/>
      <c r="Q56" s="24"/>
      <c r="R56" s="28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32">
        <f ca="1">DATE(YEAR($D$3)+1,7,1)</f>
        <v>42552</v>
      </c>
      <c r="HW56" s="32">
        <f ca="1">DATE(YEAR($D$3)+1,7,31)</f>
        <v>42582</v>
      </c>
      <c r="HX56" s="28">
        <f t="shared" ca="1" si="4"/>
        <v>31</v>
      </c>
      <c r="HY56" s="28">
        <f t="shared" ca="1" si="5"/>
        <v>0</v>
      </c>
      <c r="HZ56" s="28">
        <f t="shared" ca="1" si="6"/>
        <v>0</v>
      </c>
      <c r="IA56" s="28">
        <f t="shared" ca="1" si="7"/>
        <v>0</v>
      </c>
      <c r="IB56" s="33">
        <f t="shared" ca="1" si="8"/>
        <v>0</v>
      </c>
      <c r="IC56" s="24"/>
      <c r="ID56" s="24"/>
      <c r="IE56" s="24"/>
      <c r="IF56" s="24"/>
      <c r="IG56" s="24"/>
      <c r="IH56" s="24"/>
      <c r="II56" s="24"/>
      <c r="IJ56" s="24"/>
      <c r="IK56" s="24"/>
      <c r="IL56" s="24"/>
    </row>
    <row r="57" spans="1:246" ht="12.75" customHeight="1">
      <c r="A57" s="1"/>
      <c r="B57" s="1" t="s">
        <v>76</v>
      </c>
      <c r="C57" s="1"/>
      <c r="D57" s="1"/>
      <c r="E57" s="1"/>
      <c r="F57" s="1"/>
      <c r="G57" s="34"/>
      <c r="H57" s="35"/>
      <c r="I57" s="31">
        <f t="shared" ca="1" si="10"/>
        <v>0</v>
      </c>
      <c r="J57" s="26"/>
      <c r="K57" s="1"/>
      <c r="L57" s="3"/>
      <c r="M57" s="3"/>
      <c r="N57" s="3"/>
      <c r="O57" s="24"/>
      <c r="P57" s="24"/>
      <c r="Q57" s="24"/>
      <c r="R57" s="28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32">
        <f ca="1">DATE(YEAR($D$3)+1,8,1)</f>
        <v>42583</v>
      </c>
      <c r="HW57" s="32">
        <f ca="1">DATE(YEAR($D$3)+1,8,31)</f>
        <v>42613</v>
      </c>
      <c r="HX57" s="28">
        <f t="shared" ca="1" si="4"/>
        <v>31</v>
      </c>
      <c r="HY57" s="28">
        <f t="shared" ca="1" si="5"/>
        <v>0</v>
      </c>
      <c r="HZ57" s="28">
        <f t="shared" ca="1" si="6"/>
        <v>0</v>
      </c>
      <c r="IA57" s="28">
        <f t="shared" ca="1" si="7"/>
        <v>0</v>
      </c>
      <c r="IB57" s="33">
        <f t="shared" ca="1" si="8"/>
        <v>0</v>
      </c>
      <c r="IC57" s="24"/>
      <c r="ID57" s="24"/>
      <c r="IE57" s="24"/>
      <c r="IF57" s="24"/>
      <c r="IG57" s="24"/>
      <c r="IH57" s="24"/>
      <c r="II57" s="24"/>
      <c r="IJ57" s="24"/>
      <c r="IK57" s="24"/>
      <c r="IL57" s="24"/>
    </row>
    <row r="58" spans="1:246" ht="12.75" customHeight="1">
      <c r="A58" s="1"/>
      <c r="B58" s="1" t="s">
        <v>77</v>
      </c>
      <c r="C58" s="1"/>
      <c r="D58" s="1"/>
      <c r="E58" s="37"/>
      <c r="F58" s="37"/>
      <c r="G58" s="34"/>
      <c r="H58" s="35"/>
      <c r="I58" s="31">
        <f t="shared" ca="1" si="10"/>
        <v>0</v>
      </c>
      <c r="J58" s="26"/>
      <c r="K58" s="1"/>
      <c r="L58" s="3"/>
      <c r="M58" s="3"/>
      <c r="N58" s="3"/>
      <c r="O58" s="24"/>
      <c r="P58" s="24"/>
      <c r="Q58" s="24"/>
      <c r="R58" s="28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32">
        <f ca="1">DATE(YEAR($D$3)+1,9,1)</f>
        <v>42614</v>
      </c>
      <c r="HW58" s="32">
        <f ca="1">DATE(YEAR($D$3)+1,9,30)</f>
        <v>42643</v>
      </c>
      <c r="HX58" s="28">
        <f t="shared" ca="1" si="4"/>
        <v>30</v>
      </c>
      <c r="HY58" s="28">
        <f t="shared" ca="1" si="5"/>
        <v>0</v>
      </c>
      <c r="HZ58" s="28">
        <f t="shared" ca="1" si="6"/>
        <v>0</v>
      </c>
      <c r="IA58" s="28">
        <f t="shared" ca="1" si="7"/>
        <v>0</v>
      </c>
      <c r="IB58" s="33">
        <f t="shared" ca="1" si="8"/>
        <v>0</v>
      </c>
      <c r="IC58" s="24"/>
      <c r="ID58" s="24"/>
      <c r="IE58" s="24"/>
      <c r="IF58" s="24"/>
      <c r="IG58" s="24"/>
      <c r="IH58" s="24"/>
      <c r="II58" s="24"/>
      <c r="IJ58" s="24"/>
      <c r="IK58" s="24"/>
      <c r="IL58" s="24"/>
    </row>
    <row r="59" spans="1:246" ht="12.75" customHeight="1">
      <c r="A59" s="1"/>
      <c r="B59" s="1" t="s">
        <v>78</v>
      </c>
      <c r="C59" s="1"/>
      <c r="D59" s="1"/>
      <c r="E59" s="1"/>
      <c r="F59" s="1"/>
      <c r="G59" s="34"/>
      <c r="H59" s="35"/>
      <c r="I59" s="31">
        <f t="shared" ca="1" si="10"/>
        <v>0</v>
      </c>
      <c r="J59" s="26"/>
      <c r="K59" s="1"/>
      <c r="L59" s="3"/>
      <c r="M59" s="3"/>
      <c r="N59" s="3"/>
      <c r="O59" s="24"/>
      <c r="P59" s="24"/>
      <c r="Q59" s="24"/>
      <c r="R59" s="28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32">
        <f ca="1">DATE(YEAR($D$3)+1,10,1)</f>
        <v>42644</v>
      </c>
      <c r="HW59" s="32">
        <f ca="1">DATE(YEAR($D$3)+1,10,31)</f>
        <v>42674</v>
      </c>
      <c r="HX59" s="28">
        <f t="shared" ca="1" si="4"/>
        <v>31</v>
      </c>
      <c r="HY59" s="28">
        <f t="shared" ca="1" si="5"/>
        <v>0</v>
      </c>
      <c r="HZ59" s="28">
        <f t="shared" ca="1" si="6"/>
        <v>0</v>
      </c>
      <c r="IA59" s="28">
        <f t="shared" ca="1" si="7"/>
        <v>0</v>
      </c>
      <c r="IB59" s="33">
        <f t="shared" ca="1" si="8"/>
        <v>0</v>
      </c>
      <c r="IC59" s="24"/>
      <c r="ID59" s="24"/>
      <c r="IE59" s="24"/>
      <c r="IF59" s="24"/>
      <c r="IG59" s="24"/>
      <c r="IH59" s="24"/>
      <c r="II59" s="24"/>
      <c r="IJ59" s="24"/>
      <c r="IK59" s="24"/>
      <c r="IL59" s="24"/>
    </row>
    <row r="60" spans="1:246" ht="12.75" customHeight="1">
      <c r="A60" s="1"/>
      <c r="B60" s="1" t="s">
        <v>79</v>
      </c>
      <c r="C60" s="1"/>
      <c r="D60" s="1"/>
      <c r="E60" s="1"/>
      <c r="F60" s="1"/>
      <c r="G60" s="34"/>
      <c r="H60" s="35"/>
      <c r="I60" s="31">
        <f t="shared" ca="1" si="10"/>
        <v>0</v>
      </c>
      <c r="J60" s="26"/>
      <c r="K60" s="1"/>
      <c r="L60" s="3"/>
      <c r="M60" s="3"/>
      <c r="N60" s="3"/>
      <c r="O60" s="24"/>
      <c r="P60" s="24"/>
      <c r="Q60" s="24"/>
      <c r="R60" s="28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32">
        <f ca="1">DATE(YEAR($D$3)+1,11,1)</f>
        <v>42675</v>
      </c>
      <c r="HW60" s="32">
        <f ca="1">DATE(YEAR($D$3)+1,11,30)</f>
        <v>42704</v>
      </c>
      <c r="HX60" s="28">
        <f t="shared" ca="1" si="4"/>
        <v>30</v>
      </c>
      <c r="HY60" s="28">
        <f t="shared" ca="1" si="5"/>
        <v>0</v>
      </c>
      <c r="HZ60" s="28">
        <f t="shared" ca="1" si="6"/>
        <v>0</v>
      </c>
      <c r="IA60" s="28">
        <f t="shared" ca="1" si="7"/>
        <v>0</v>
      </c>
      <c r="IB60" s="33">
        <f t="shared" ca="1" si="8"/>
        <v>0</v>
      </c>
      <c r="IC60" s="24"/>
      <c r="ID60" s="24"/>
      <c r="IE60" s="24"/>
      <c r="IF60" s="24"/>
      <c r="IG60" s="24"/>
      <c r="IH60" s="24"/>
      <c r="II60" s="24"/>
      <c r="IJ60" s="24"/>
      <c r="IK60" s="24"/>
      <c r="IL60" s="24"/>
    </row>
    <row r="61" spans="1:246" ht="12.75" customHeight="1">
      <c r="A61" s="1"/>
      <c r="B61" s="1" t="s">
        <v>80</v>
      </c>
      <c r="C61" s="1"/>
      <c r="D61" s="1"/>
      <c r="E61" s="1"/>
      <c r="F61" s="1"/>
      <c r="G61" s="34"/>
      <c r="H61" s="35"/>
      <c r="I61" s="31">
        <f t="shared" ca="1" si="10"/>
        <v>0</v>
      </c>
      <c r="J61" s="26"/>
      <c r="K61" s="1"/>
      <c r="L61" s="3"/>
      <c r="M61" s="3"/>
      <c r="N61" s="3"/>
      <c r="O61" s="24"/>
      <c r="P61" s="24"/>
      <c r="Q61" s="24"/>
      <c r="R61" s="28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32">
        <f ca="1">DATE(YEAR($D$3)+1,12,1)</f>
        <v>42705</v>
      </c>
      <c r="HW61" s="32">
        <f ca="1">DATE(YEAR($D$3)+1,12,31)</f>
        <v>42735</v>
      </c>
      <c r="HX61" s="28">
        <f t="shared" ca="1" si="4"/>
        <v>31</v>
      </c>
      <c r="HY61" s="28">
        <f t="shared" ca="1" si="5"/>
        <v>0</v>
      </c>
      <c r="HZ61" s="28">
        <f t="shared" ca="1" si="6"/>
        <v>0</v>
      </c>
      <c r="IA61" s="28">
        <f t="shared" ca="1" si="7"/>
        <v>0</v>
      </c>
      <c r="IB61" s="33">
        <f t="shared" ca="1" si="8"/>
        <v>0</v>
      </c>
      <c r="IC61" s="24"/>
      <c r="ID61" s="24"/>
      <c r="IE61" s="24"/>
      <c r="IF61" s="24"/>
      <c r="IG61" s="24"/>
      <c r="IH61" s="24"/>
      <c r="II61" s="24"/>
      <c r="IJ61" s="24"/>
      <c r="IK61" s="24"/>
      <c r="IL61" s="24"/>
    </row>
    <row r="62" spans="1:246" ht="12.75" customHeight="1">
      <c r="A62" s="1"/>
      <c r="B62" s="1" t="s">
        <v>81</v>
      </c>
      <c r="C62" s="1"/>
      <c r="D62" s="1"/>
      <c r="E62" s="1"/>
      <c r="F62" s="1"/>
      <c r="G62" s="34"/>
      <c r="H62" s="35"/>
      <c r="I62" s="31">
        <f t="shared" ca="1" si="10"/>
        <v>0</v>
      </c>
      <c r="J62" s="26"/>
      <c r="K62" s="1"/>
      <c r="L62" s="3"/>
      <c r="M62" s="3"/>
      <c r="N62" s="3"/>
      <c r="O62" s="24"/>
      <c r="P62" s="24"/>
      <c r="Q62" s="24"/>
      <c r="R62" s="28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32">
        <f ca="1">DATE(YEAR($D$3)+2,1,1)</f>
        <v>42736</v>
      </c>
      <c r="HW62" s="32">
        <f ca="1">DATE(YEAR($D$3)+2,1,31)</f>
        <v>42766</v>
      </c>
      <c r="HX62" s="28">
        <f t="shared" ca="1" si="4"/>
        <v>31</v>
      </c>
      <c r="HY62" s="28">
        <f t="shared" ca="1" si="5"/>
        <v>0</v>
      </c>
      <c r="HZ62" s="28">
        <f t="shared" ca="1" si="6"/>
        <v>0</v>
      </c>
      <c r="IA62" s="28">
        <f t="shared" ca="1" si="7"/>
        <v>0</v>
      </c>
      <c r="IB62" s="33">
        <f t="shared" ca="1" si="8"/>
        <v>0</v>
      </c>
      <c r="IC62" s="24"/>
      <c r="ID62" s="24"/>
      <c r="IE62" s="24"/>
      <c r="IF62" s="24"/>
      <c r="IG62" s="24"/>
      <c r="IH62" s="24"/>
      <c r="II62" s="24"/>
      <c r="IJ62" s="24"/>
      <c r="IK62" s="24"/>
      <c r="IL62" s="24"/>
    </row>
    <row r="63" spans="1:246" ht="12.75" customHeight="1">
      <c r="A63" s="1"/>
      <c r="B63" s="1"/>
      <c r="C63" s="1" t="s">
        <v>82</v>
      </c>
      <c r="D63" s="1"/>
      <c r="E63" s="1"/>
      <c r="F63" s="1"/>
      <c r="G63" s="34"/>
      <c r="H63" s="35"/>
      <c r="I63" s="31"/>
      <c r="J63" s="31">
        <f>D2</f>
        <v>500</v>
      </c>
      <c r="K63" s="1"/>
      <c r="L63" s="3"/>
      <c r="M63" s="3"/>
      <c r="N63" s="3"/>
      <c r="O63" s="24"/>
      <c r="P63" s="24"/>
      <c r="Q63" s="24"/>
      <c r="R63" s="28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30"/>
      <c r="HW63" s="30"/>
      <c r="HX63" s="28">
        <f t="shared" ref="HX63:IB63" ca="1" si="11">SUM(HX38:HX62)</f>
        <v>610</v>
      </c>
      <c r="HY63" s="28">
        <f t="shared" ca="1" si="11"/>
        <v>546</v>
      </c>
      <c r="HZ63" s="28">
        <f t="shared" ca="1" si="11"/>
        <v>395</v>
      </c>
      <c r="IA63" s="28">
        <f t="shared" ca="1" si="11"/>
        <v>365</v>
      </c>
      <c r="IB63" s="33">
        <f t="shared" ca="1" si="11"/>
        <v>500.05000000000013</v>
      </c>
      <c r="IC63" s="24"/>
      <c r="ID63" s="24"/>
      <c r="IE63" s="24"/>
      <c r="IF63" s="24"/>
      <c r="IG63" s="24"/>
      <c r="IH63" s="24"/>
      <c r="II63" s="24"/>
      <c r="IJ63" s="24"/>
      <c r="IK63" s="24"/>
      <c r="IL63" s="24"/>
    </row>
    <row r="64" spans="1:246" ht="12.75" customHeight="1">
      <c r="A64" s="1"/>
      <c r="B64" s="1"/>
      <c r="C64" s="1"/>
      <c r="D64" s="1"/>
      <c r="E64" s="1"/>
      <c r="F64" s="1"/>
      <c r="G64" s="34"/>
      <c r="H64" s="35"/>
      <c r="I64" s="35"/>
      <c r="J64" s="1"/>
      <c r="K64" s="1"/>
      <c r="L64" s="3"/>
      <c r="M64" s="3"/>
      <c r="N64" s="3"/>
      <c r="O64" s="24"/>
      <c r="P64" s="24"/>
      <c r="Q64" s="24"/>
      <c r="R64" s="28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30"/>
      <c r="HW64" s="30"/>
      <c r="HX64" s="28"/>
      <c r="HY64" s="28"/>
      <c r="HZ64" s="28"/>
      <c r="IA64" s="28"/>
      <c r="IB64" s="33"/>
      <c r="IC64" s="24"/>
      <c r="ID64" s="24"/>
      <c r="IE64" s="24"/>
      <c r="IF64" s="24"/>
      <c r="IG64" s="24"/>
      <c r="IH64" s="24"/>
      <c r="II64" s="24"/>
      <c r="IJ64" s="24"/>
      <c r="IK64" s="24"/>
      <c r="IL64" s="24"/>
    </row>
    <row r="65" spans="1:246" ht="12.75" hidden="1" customHeight="1">
      <c r="A65" s="24"/>
      <c r="B65" s="24"/>
      <c r="C65" s="30"/>
      <c r="D65" s="30"/>
      <c r="E65" s="30"/>
      <c r="F65" s="24"/>
      <c r="G65" s="38"/>
      <c r="H65" s="39"/>
      <c r="I65" s="39"/>
      <c r="J65" s="24"/>
      <c r="K65" s="24"/>
      <c r="L65" s="24"/>
      <c r="M65" s="24"/>
      <c r="N65" s="24"/>
      <c r="O65" s="24"/>
      <c r="P65" s="24"/>
      <c r="Q65" s="24"/>
      <c r="R65" s="28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30"/>
      <c r="HW65" s="30"/>
      <c r="HX65" s="28"/>
      <c r="HY65" s="28"/>
      <c r="HZ65" s="28"/>
      <c r="IA65" s="28"/>
      <c r="IB65" s="29"/>
      <c r="IC65" s="24"/>
      <c r="ID65" s="24"/>
      <c r="IE65" s="24"/>
      <c r="IF65" s="24"/>
      <c r="IG65" s="24"/>
      <c r="IH65" s="24"/>
      <c r="II65" s="24"/>
      <c r="IJ65" s="24"/>
      <c r="IK65" s="24"/>
      <c r="IL65" s="24"/>
    </row>
    <row r="66" spans="1:246" ht="12.75" hidden="1" customHeight="1">
      <c r="A66" s="24"/>
      <c r="B66" s="24"/>
      <c r="C66" s="30"/>
      <c r="D66" s="30"/>
      <c r="E66" s="30"/>
      <c r="F66" s="30"/>
      <c r="G66" s="38"/>
      <c r="H66" s="39"/>
      <c r="I66" s="39"/>
      <c r="J66" s="24"/>
      <c r="K66" s="24"/>
      <c r="L66" s="24"/>
      <c r="M66" s="24"/>
      <c r="N66" s="24"/>
      <c r="O66" s="24"/>
      <c r="P66" s="24"/>
      <c r="Q66" s="24"/>
      <c r="R66" s="28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30"/>
      <c r="HW66" s="30"/>
      <c r="HX66" s="28"/>
      <c r="HY66" s="28"/>
      <c r="HZ66" s="28"/>
      <c r="IA66" s="28"/>
      <c r="IB66" s="29"/>
      <c r="IC66" s="24"/>
      <c r="ID66" s="24"/>
      <c r="IE66" s="24"/>
      <c r="IF66" s="24"/>
      <c r="IG66" s="24"/>
      <c r="IH66" s="24"/>
      <c r="II66" s="24"/>
      <c r="IJ66" s="24"/>
      <c r="IK66" s="24"/>
      <c r="IL66" s="24"/>
    </row>
    <row r="67" spans="1:246" ht="12.75" hidden="1" customHeight="1">
      <c r="A67" s="24"/>
      <c r="B67" s="24"/>
      <c r="C67" s="30"/>
      <c r="D67" s="30"/>
      <c r="E67" s="30"/>
      <c r="F67" s="30"/>
      <c r="G67" s="38"/>
      <c r="H67" s="39"/>
      <c r="I67" s="39"/>
      <c r="J67" s="24"/>
      <c r="K67" s="24"/>
      <c r="L67" s="24"/>
      <c r="M67" s="24"/>
      <c r="N67" s="24"/>
      <c r="O67" s="24"/>
      <c r="P67" s="24"/>
      <c r="Q67" s="24"/>
      <c r="R67" s="28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30"/>
      <c r="HW67" s="30"/>
      <c r="HX67" s="28"/>
      <c r="HY67" s="28"/>
      <c r="HZ67" s="28"/>
      <c r="IA67" s="28"/>
      <c r="IB67" s="29"/>
      <c r="IC67" s="24"/>
      <c r="ID67" s="24"/>
      <c r="IE67" s="24"/>
      <c r="IF67" s="24"/>
      <c r="IG67" s="24"/>
      <c r="IH67" s="24"/>
      <c r="II67" s="24"/>
      <c r="IJ67" s="24"/>
      <c r="IK67" s="24"/>
      <c r="IL67" s="24"/>
    </row>
    <row r="68" spans="1:246" ht="12.75" hidden="1" customHeight="1">
      <c r="A68" s="24"/>
      <c r="B68" s="24"/>
      <c r="C68" s="30"/>
      <c r="D68" s="30"/>
      <c r="E68" s="30"/>
      <c r="F68" s="30"/>
      <c r="G68" s="40"/>
      <c r="H68" s="30"/>
      <c r="I68" s="30"/>
      <c r="J68" s="24"/>
      <c r="K68" s="24"/>
      <c r="L68" s="24"/>
      <c r="M68" s="24"/>
      <c r="N68" s="24"/>
      <c r="O68" s="24"/>
      <c r="P68" s="24"/>
      <c r="Q68" s="24"/>
      <c r="R68" s="28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30"/>
      <c r="HW68" s="30"/>
      <c r="HX68" s="28"/>
      <c r="HY68" s="28"/>
      <c r="HZ68" s="28"/>
      <c r="IA68" s="28"/>
      <c r="IB68" s="29"/>
      <c r="IC68" s="24"/>
      <c r="ID68" s="24"/>
      <c r="IE68" s="24"/>
      <c r="IF68" s="24"/>
      <c r="IG68" s="24"/>
      <c r="IH68" s="24"/>
      <c r="II68" s="24"/>
      <c r="IJ68" s="24"/>
      <c r="IK68" s="24"/>
      <c r="IL68" s="24"/>
    </row>
    <row r="69" spans="1:246" ht="12.75" hidden="1" customHeight="1">
      <c r="A69" s="24"/>
      <c r="B69" s="24"/>
      <c r="C69" s="30"/>
      <c r="D69" s="30"/>
      <c r="E69" s="30"/>
      <c r="F69" s="30"/>
      <c r="G69" s="38"/>
      <c r="H69" s="30"/>
      <c r="I69" s="30"/>
      <c r="J69" s="24"/>
      <c r="K69" s="24"/>
      <c r="L69" s="24"/>
      <c r="M69" s="24"/>
      <c r="N69" s="24"/>
      <c r="O69" s="24"/>
      <c r="P69" s="24"/>
      <c r="Q69" s="24"/>
      <c r="R69" s="28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30"/>
      <c r="HW69" s="30"/>
      <c r="HX69" s="28"/>
      <c r="HY69" s="28"/>
      <c r="HZ69" s="28"/>
      <c r="IA69" s="28"/>
      <c r="IB69" s="29"/>
      <c r="IC69" s="24"/>
      <c r="ID69" s="24"/>
      <c r="IE69" s="24"/>
      <c r="IF69" s="24"/>
      <c r="IG69" s="24"/>
      <c r="IH69" s="24"/>
      <c r="II69" s="24"/>
      <c r="IJ69" s="24"/>
      <c r="IK69" s="24"/>
      <c r="IL69" s="24"/>
    </row>
    <row r="70" spans="1:246" ht="12.75" hidden="1" customHeight="1">
      <c r="A70" s="24"/>
      <c r="B70" s="24"/>
      <c r="C70" s="30"/>
      <c r="D70" s="30"/>
      <c r="E70" s="30"/>
      <c r="F70" s="30"/>
      <c r="G70" s="38"/>
      <c r="H70" s="30"/>
      <c r="I70" s="30"/>
      <c r="J70" s="24"/>
      <c r="K70" s="24"/>
      <c r="L70" s="24"/>
      <c r="M70" s="24"/>
      <c r="N70" s="24"/>
      <c r="O70" s="24"/>
      <c r="P70" s="24"/>
      <c r="Q70" s="24"/>
      <c r="R70" s="28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30"/>
      <c r="HW70" s="30"/>
      <c r="HX70" s="28"/>
      <c r="HY70" s="28"/>
      <c r="HZ70" s="28"/>
      <c r="IA70" s="28"/>
      <c r="IB70" s="29"/>
      <c r="IC70" s="24"/>
      <c r="ID70" s="24"/>
      <c r="IE70" s="24"/>
      <c r="IF70" s="24"/>
      <c r="IG70" s="24"/>
      <c r="IH70" s="24"/>
      <c r="II70" s="24"/>
      <c r="IJ70" s="24"/>
      <c r="IK70" s="24"/>
      <c r="IL70" s="24"/>
    </row>
    <row r="71" spans="1:246" ht="12.75" hidden="1" customHeight="1">
      <c r="A71" s="24"/>
      <c r="B71" s="24"/>
      <c r="C71" s="30"/>
      <c r="D71" s="30"/>
      <c r="E71" s="30"/>
      <c r="F71" s="30"/>
      <c r="G71" s="40"/>
      <c r="H71" s="30"/>
      <c r="I71" s="30"/>
      <c r="J71" s="24"/>
      <c r="K71" s="24"/>
      <c r="L71" s="24"/>
      <c r="M71" s="24"/>
      <c r="N71" s="24"/>
      <c r="O71" s="24"/>
      <c r="P71" s="24"/>
      <c r="Q71" s="24"/>
      <c r="R71" s="28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30"/>
      <c r="HW71" s="30"/>
      <c r="HX71" s="28"/>
      <c r="HY71" s="28"/>
      <c r="HZ71" s="28"/>
      <c r="IA71" s="28"/>
      <c r="IB71" s="29"/>
      <c r="IC71" s="24"/>
      <c r="ID71" s="24"/>
      <c r="IE71" s="24"/>
      <c r="IF71" s="24"/>
      <c r="IG71" s="24"/>
      <c r="IH71" s="24"/>
      <c r="II71" s="24"/>
      <c r="IJ71" s="24"/>
      <c r="IK71" s="24"/>
      <c r="IL71" s="24"/>
    </row>
    <row r="72" spans="1:246" ht="12.75" hidden="1" customHeight="1">
      <c r="A72" s="24"/>
      <c r="B72" s="24"/>
      <c r="C72" s="30"/>
      <c r="D72" s="30"/>
      <c r="E72" s="30"/>
      <c r="F72" s="30"/>
      <c r="G72" s="40"/>
      <c r="H72" s="30"/>
      <c r="I72" s="30"/>
      <c r="J72" s="24"/>
      <c r="K72" s="24"/>
      <c r="L72" s="24"/>
      <c r="M72" s="24"/>
      <c r="N72" s="24"/>
      <c r="O72" s="24"/>
      <c r="P72" s="24"/>
      <c r="Q72" s="24"/>
      <c r="R72" s="28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30"/>
      <c r="HW72" s="30"/>
      <c r="HX72" s="28"/>
      <c r="HY72" s="28"/>
      <c r="HZ72" s="28"/>
      <c r="IA72" s="28"/>
      <c r="IB72" s="29"/>
      <c r="IC72" s="24"/>
      <c r="ID72" s="24"/>
      <c r="IE72" s="24"/>
      <c r="IF72" s="24"/>
      <c r="IG72" s="24"/>
      <c r="IH72" s="24"/>
      <c r="II72" s="24"/>
      <c r="IJ72" s="24"/>
      <c r="IK72" s="24"/>
      <c r="IL72" s="24"/>
    </row>
    <row r="73" spans="1:246" ht="12.75" hidden="1" customHeight="1">
      <c r="A73" s="24"/>
      <c r="B73" s="24"/>
      <c r="C73" s="30"/>
      <c r="D73" s="30"/>
      <c r="E73" s="30"/>
      <c r="F73" s="30"/>
      <c r="G73" s="40"/>
      <c r="H73" s="30"/>
      <c r="I73" s="30"/>
      <c r="J73" s="24"/>
      <c r="K73" s="24"/>
      <c r="L73" s="24"/>
      <c r="M73" s="24"/>
      <c r="N73" s="24"/>
      <c r="O73" s="24"/>
      <c r="P73" s="24"/>
      <c r="Q73" s="24"/>
      <c r="R73" s="28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30"/>
      <c r="HW73" s="30"/>
      <c r="HX73" s="28"/>
      <c r="HY73" s="28"/>
      <c r="HZ73" s="28"/>
      <c r="IA73" s="28"/>
      <c r="IB73" s="29"/>
      <c r="IC73" s="24"/>
      <c r="ID73" s="24"/>
      <c r="IE73" s="24"/>
      <c r="IF73" s="24"/>
      <c r="IG73" s="24"/>
      <c r="IH73" s="24"/>
      <c r="II73" s="24"/>
      <c r="IJ73" s="24"/>
      <c r="IK73" s="24"/>
      <c r="IL73" s="24"/>
    </row>
    <row r="74" spans="1:246" ht="12.75" hidden="1" customHeight="1">
      <c r="A74" s="24"/>
      <c r="B74" s="24"/>
      <c r="C74" s="30"/>
      <c r="D74" s="30"/>
      <c r="E74" s="30"/>
      <c r="F74" s="30"/>
      <c r="G74" s="40"/>
      <c r="H74" s="30"/>
      <c r="I74" s="30"/>
      <c r="J74" s="24"/>
      <c r="K74" s="24"/>
      <c r="L74" s="24"/>
      <c r="M74" s="24"/>
      <c r="N74" s="24"/>
      <c r="O74" s="24"/>
      <c r="P74" s="24"/>
      <c r="Q74" s="24"/>
      <c r="R74" s="28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30"/>
      <c r="HW74" s="30"/>
      <c r="HX74" s="28"/>
      <c r="HY74" s="28"/>
      <c r="HZ74" s="28"/>
      <c r="IA74" s="28"/>
      <c r="IB74" s="29"/>
      <c r="IC74" s="24"/>
      <c r="ID74" s="24"/>
      <c r="IE74" s="24"/>
      <c r="IF74" s="24"/>
      <c r="IG74" s="24"/>
      <c r="IH74" s="24"/>
      <c r="II74" s="24"/>
      <c r="IJ74" s="24"/>
      <c r="IK74" s="24"/>
      <c r="IL74" s="24"/>
    </row>
    <row r="75" spans="1:246" ht="12.75" hidden="1" customHeight="1">
      <c r="A75" s="24"/>
      <c r="B75" s="24"/>
      <c r="C75" s="30"/>
      <c r="D75" s="30"/>
      <c r="E75" s="30"/>
      <c r="F75" s="30"/>
      <c r="G75" s="40"/>
      <c r="H75" s="30"/>
      <c r="I75" s="30"/>
      <c r="J75" s="24"/>
      <c r="K75" s="24"/>
      <c r="L75" s="24"/>
      <c r="M75" s="24"/>
      <c r="N75" s="24"/>
      <c r="O75" s="24"/>
      <c r="P75" s="24"/>
      <c r="Q75" s="24"/>
      <c r="R75" s="28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30"/>
      <c r="HW75" s="30"/>
      <c r="HX75" s="28"/>
      <c r="HY75" s="28"/>
      <c r="HZ75" s="28"/>
      <c r="IA75" s="28"/>
      <c r="IB75" s="29"/>
      <c r="IC75" s="24"/>
      <c r="ID75" s="24"/>
      <c r="IE75" s="24"/>
      <c r="IF75" s="24"/>
      <c r="IG75" s="24"/>
      <c r="IH75" s="24"/>
      <c r="II75" s="24"/>
      <c r="IJ75" s="24"/>
      <c r="IK75" s="24"/>
      <c r="IL75" s="24"/>
    </row>
    <row r="76" spans="1:246" ht="12.75" hidden="1" customHeight="1">
      <c r="A76" s="24"/>
      <c r="B76" s="24"/>
      <c r="C76" s="30"/>
      <c r="D76" s="30"/>
      <c r="E76" s="30"/>
      <c r="F76" s="30"/>
      <c r="G76" s="40"/>
      <c r="H76" s="30"/>
      <c r="I76" s="30"/>
      <c r="J76" s="24"/>
      <c r="K76" s="24"/>
      <c r="L76" s="24"/>
      <c r="M76" s="24"/>
      <c r="N76" s="24"/>
      <c r="O76" s="24"/>
      <c r="P76" s="24"/>
      <c r="Q76" s="24"/>
      <c r="R76" s="28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30"/>
      <c r="HW76" s="30"/>
      <c r="HX76" s="28"/>
      <c r="HY76" s="28"/>
      <c r="HZ76" s="28"/>
      <c r="IA76" s="28"/>
      <c r="IB76" s="29"/>
      <c r="IC76" s="24"/>
      <c r="ID76" s="24"/>
      <c r="IE76" s="24"/>
      <c r="IF76" s="24"/>
      <c r="IG76" s="24"/>
      <c r="IH76" s="24"/>
      <c r="II76" s="24"/>
      <c r="IJ76" s="24"/>
      <c r="IK76" s="24"/>
      <c r="IL76" s="24"/>
    </row>
    <row r="77" spans="1:246" ht="12.75" hidden="1" customHeight="1">
      <c r="A77" s="24"/>
      <c r="B77" s="24"/>
      <c r="C77" s="30"/>
      <c r="D77" s="30"/>
      <c r="E77" s="30"/>
      <c r="F77" s="30"/>
      <c r="G77" s="40"/>
      <c r="H77" s="30"/>
      <c r="I77" s="30"/>
      <c r="J77" s="24"/>
      <c r="K77" s="24"/>
      <c r="L77" s="24"/>
      <c r="M77" s="24"/>
      <c r="N77" s="24"/>
      <c r="O77" s="24"/>
      <c r="P77" s="24"/>
      <c r="Q77" s="24"/>
      <c r="R77" s="28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30"/>
      <c r="HW77" s="30"/>
      <c r="HX77" s="28"/>
      <c r="HY77" s="28"/>
      <c r="HZ77" s="28"/>
      <c r="IA77" s="28"/>
      <c r="IB77" s="29"/>
      <c r="IC77" s="24"/>
      <c r="ID77" s="24"/>
      <c r="IE77" s="24"/>
      <c r="IF77" s="24"/>
      <c r="IG77" s="24"/>
      <c r="IH77" s="24"/>
      <c r="II77" s="24"/>
      <c r="IJ77" s="24"/>
      <c r="IK77" s="24"/>
      <c r="IL77" s="24"/>
    </row>
    <row r="78" spans="1:246" ht="12.75" hidden="1" customHeight="1">
      <c r="A78" s="24"/>
      <c r="B78" s="24"/>
      <c r="C78" s="30"/>
      <c r="D78" s="30"/>
      <c r="E78" s="30"/>
      <c r="F78" s="30"/>
      <c r="G78" s="40"/>
      <c r="H78" s="30"/>
      <c r="I78" s="30"/>
      <c r="J78" s="24"/>
      <c r="K78" s="24"/>
      <c r="L78" s="24"/>
      <c r="M78" s="24"/>
      <c r="N78" s="24"/>
      <c r="O78" s="24"/>
      <c r="P78" s="24"/>
      <c r="Q78" s="24"/>
      <c r="R78" s="28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30"/>
      <c r="HW78" s="30"/>
      <c r="HX78" s="28"/>
      <c r="HY78" s="28"/>
      <c r="HZ78" s="28"/>
      <c r="IA78" s="28"/>
      <c r="IB78" s="29"/>
      <c r="IC78" s="24"/>
      <c r="ID78" s="24"/>
      <c r="IE78" s="24"/>
      <c r="IF78" s="24"/>
      <c r="IG78" s="24"/>
      <c r="IH78" s="24"/>
      <c r="II78" s="24"/>
      <c r="IJ78" s="24"/>
      <c r="IK78" s="24"/>
      <c r="IL78" s="24"/>
    </row>
    <row r="79" spans="1:246" ht="12.75" hidden="1" customHeight="1">
      <c r="A79" s="24"/>
      <c r="B79" s="24"/>
      <c r="C79" s="30"/>
      <c r="D79" s="30"/>
      <c r="E79" s="30"/>
      <c r="F79" s="30"/>
      <c r="G79" s="40"/>
      <c r="H79" s="30"/>
      <c r="I79" s="30"/>
      <c r="J79" s="24"/>
      <c r="K79" s="24"/>
      <c r="L79" s="24"/>
      <c r="M79" s="24"/>
      <c r="N79" s="24"/>
      <c r="O79" s="24"/>
      <c r="P79" s="24"/>
      <c r="Q79" s="24"/>
      <c r="R79" s="28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30"/>
      <c r="HW79" s="30"/>
      <c r="HX79" s="28"/>
      <c r="HY79" s="28"/>
      <c r="HZ79" s="28"/>
      <c r="IA79" s="28"/>
      <c r="IB79" s="29"/>
      <c r="IC79" s="24"/>
      <c r="ID79" s="24"/>
      <c r="IE79" s="24"/>
      <c r="IF79" s="24"/>
      <c r="IG79" s="24"/>
      <c r="IH79" s="24"/>
      <c r="II79" s="24"/>
      <c r="IJ79" s="24"/>
      <c r="IK79" s="24"/>
      <c r="IL79" s="24"/>
    </row>
    <row r="80" spans="1:246" ht="12.75" hidden="1" customHeight="1">
      <c r="A80" s="24"/>
      <c r="B80" s="24"/>
      <c r="C80" s="30"/>
      <c r="D80" s="30"/>
      <c r="E80" s="30"/>
      <c r="F80" s="30"/>
      <c r="G80" s="40"/>
      <c r="H80" s="30"/>
      <c r="I80" s="30"/>
      <c r="J80" s="24"/>
      <c r="K80" s="24"/>
      <c r="L80" s="24"/>
      <c r="M80" s="24"/>
      <c r="N80" s="24"/>
      <c r="O80" s="24"/>
      <c r="P80" s="24"/>
      <c r="Q80" s="24"/>
      <c r="R80" s="28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30"/>
      <c r="HW80" s="30"/>
      <c r="HX80" s="28"/>
      <c r="HY80" s="28"/>
      <c r="HZ80" s="28"/>
      <c r="IA80" s="28"/>
      <c r="IB80" s="29"/>
      <c r="IC80" s="24"/>
      <c r="ID80" s="24"/>
      <c r="IE80" s="24"/>
      <c r="IF80" s="24"/>
      <c r="IG80" s="24"/>
      <c r="IH80" s="24"/>
      <c r="II80" s="24"/>
      <c r="IJ80" s="24"/>
      <c r="IK80" s="24"/>
      <c r="IL80" s="24"/>
    </row>
    <row r="81" spans="1:246" ht="12.75" hidden="1" customHeight="1">
      <c r="A81" s="24"/>
      <c r="B81" s="24"/>
      <c r="C81" s="30"/>
      <c r="D81" s="30"/>
      <c r="E81" s="30"/>
      <c r="F81" s="30"/>
      <c r="G81" s="40"/>
      <c r="H81" s="30"/>
      <c r="I81" s="30"/>
      <c r="J81" s="24"/>
      <c r="K81" s="24"/>
      <c r="L81" s="24"/>
      <c r="M81" s="24"/>
      <c r="N81" s="24"/>
      <c r="O81" s="24"/>
      <c r="P81" s="24"/>
      <c r="Q81" s="24"/>
      <c r="R81" s="28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30"/>
      <c r="HW81" s="30"/>
      <c r="HX81" s="28"/>
      <c r="HY81" s="28"/>
      <c r="HZ81" s="28"/>
      <c r="IA81" s="28"/>
      <c r="IB81" s="29"/>
      <c r="IC81" s="24"/>
      <c r="ID81" s="24"/>
      <c r="IE81" s="24"/>
      <c r="IF81" s="24"/>
      <c r="IG81" s="24"/>
      <c r="IH81" s="24"/>
      <c r="II81" s="24"/>
      <c r="IJ81" s="24"/>
      <c r="IK81" s="24"/>
      <c r="IL81" s="24"/>
    </row>
    <row r="82" spans="1:246" ht="12.75" hidden="1" customHeight="1">
      <c r="A82" s="24"/>
      <c r="B82" s="24"/>
      <c r="C82" s="30"/>
      <c r="D82" s="30"/>
      <c r="E82" s="30"/>
      <c r="F82" s="30"/>
      <c r="G82" s="40"/>
      <c r="H82" s="30"/>
      <c r="I82" s="30"/>
      <c r="J82" s="24"/>
      <c r="K82" s="24"/>
      <c r="L82" s="24"/>
      <c r="M82" s="24"/>
      <c r="N82" s="24"/>
      <c r="O82" s="24"/>
      <c r="P82" s="24"/>
      <c r="Q82" s="24"/>
      <c r="R82" s="28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30"/>
      <c r="HW82" s="30"/>
      <c r="HX82" s="28"/>
      <c r="HY82" s="28"/>
      <c r="HZ82" s="28"/>
      <c r="IA82" s="28"/>
      <c r="IB82" s="29"/>
      <c r="IC82" s="24"/>
      <c r="ID82" s="24"/>
      <c r="IE82" s="24"/>
      <c r="IF82" s="24"/>
      <c r="IG82" s="24"/>
      <c r="IH82" s="24"/>
      <c r="II82" s="24"/>
      <c r="IJ82" s="24"/>
      <c r="IK82" s="24"/>
      <c r="IL82" s="24"/>
    </row>
    <row r="83" spans="1:246" ht="12.75" hidden="1" customHeight="1">
      <c r="A83" s="24"/>
      <c r="B83" s="24"/>
      <c r="C83" s="30"/>
      <c r="D83" s="30"/>
      <c r="E83" s="30"/>
      <c r="F83" s="30"/>
      <c r="G83" s="40"/>
      <c r="H83" s="30"/>
      <c r="I83" s="30"/>
      <c r="J83" s="24"/>
      <c r="K83" s="24"/>
      <c r="L83" s="24"/>
      <c r="M83" s="24"/>
      <c r="N83" s="24"/>
      <c r="O83" s="24"/>
      <c r="P83" s="24"/>
      <c r="Q83" s="24"/>
      <c r="R83" s="28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30"/>
      <c r="HW83" s="30"/>
      <c r="HX83" s="28"/>
      <c r="HY83" s="28"/>
      <c r="HZ83" s="28"/>
      <c r="IA83" s="28"/>
      <c r="IB83" s="29"/>
      <c r="IC83" s="24"/>
      <c r="ID83" s="24"/>
      <c r="IE83" s="24"/>
      <c r="IF83" s="24"/>
      <c r="IG83" s="24"/>
      <c r="IH83" s="24"/>
      <c r="II83" s="24"/>
      <c r="IJ83" s="24"/>
      <c r="IK83" s="24"/>
      <c r="IL83" s="24"/>
    </row>
    <row r="84" spans="1:246" ht="12.75" hidden="1" customHeight="1">
      <c r="A84" s="24"/>
      <c r="B84" s="24"/>
      <c r="C84" s="30"/>
      <c r="D84" s="30"/>
      <c r="E84" s="30"/>
      <c r="F84" s="30"/>
      <c r="G84" s="40"/>
      <c r="H84" s="30"/>
      <c r="I84" s="30"/>
      <c r="J84" s="24"/>
      <c r="K84" s="24"/>
      <c r="L84" s="24"/>
      <c r="M84" s="24"/>
      <c r="N84" s="24"/>
      <c r="O84" s="24"/>
      <c r="P84" s="24"/>
      <c r="Q84" s="24"/>
      <c r="R84" s="28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30"/>
      <c r="HW84" s="30"/>
      <c r="HX84" s="28"/>
      <c r="HY84" s="28"/>
      <c r="HZ84" s="28"/>
      <c r="IA84" s="28"/>
      <c r="IB84" s="29"/>
      <c r="IC84" s="24"/>
      <c r="ID84" s="24"/>
      <c r="IE84" s="24"/>
      <c r="IF84" s="24"/>
      <c r="IG84" s="24"/>
      <c r="IH84" s="24"/>
      <c r="II84" s="24"/>
      <c r="IJ84" s="24"/>
      <c r="IK84" s="24"/>
      <c r="IL84" s="24"/>
    </row>
    <row r="85" spans="1:246" ht="12.75" hidden="1" customHeight="1">
      <c r="A85" s="24"/>
      <c r="B85" s="24"/>
      <c r="C85" s="30"/>
      <c r="D85" s="30"/>
      <c r="E85" s="30"/>
      <c r="F85" s="30"/>
      <c r="G85" s="40"/>
      <c r="H85" s="30"/>
      <c r="I85" s="30"/>
      <c r="J85" s="24"/>
      <c r="K85" s="24"/>
      <c r="L85" s="24"/>
      <c r="M85" s="24"/>
      <c r="N85" s="24"/>
      <c r="O85" s="24"/>
      <c r="P85" s="24"/>
      <c r="Q85" s="24"/>
      <c r="R85" s="28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30"/>
      <c r="HW85" s="30"/>
      <c r="HX85" s="28"/>
      <c r="HY85" s="28"/>
      <c r="HZ85" s="28"/>
      <c r="IA85" s="28"/>
      <c r="IB85" s="29"/>
      <c r="IC85" s="24"/>
      <c r="ID85" s="24"/>
      <c r="IE85" s="24"/>
      <c r="IF85" s="24"/>
      <c r="IG85" s="24"/>
      <c r="IH85" s="24"/>
      <c r="II85" s="24"/>
      <c r="IJ85" s="24"/>
      <c r="IK85" s="24"/>
      <c r="IL85" s="24"/>
    </row>
    <row r="86" spans="1:246" ht="12.75" hidden="1" customHeight="1">
      <c r="A86" s="24"/>
      <c r="B86" s="24"/>
      <c r="C86" s="30"/>
      <c r="D86" s="30"/>
      <c r="E86" s="30"/>
      <c r="F86" s="30"/>
      <c r="G86" s="40"/>
      <c r="H86" s="30"/>
      <c r="I86" s="30"/>
      <c r="J86" s="24"/>
      <c r="K86" s="24"/>
      <c r="L86" s="24"/>
      <c r="M86" s="24"/>
      <c r="N86" s="24"/>
      <c r="O86" s="24"/>
      <c r="P86" s="24"/>
      <c r="Q86" s="24"/>
      <c r="R86" s="28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30"/>
      <c r="HW86" s="30"/>
      <c r="HX86" s="28"/>
      <c r="HY86" s="28"/>
      <c r="HZ86" s="28"/>
      <c r="IA86" s="28"/>
      <c r="IB86" s="29"/>
      <c r="IC86" s="24"/>
      <c r="ID86" s="24"/>
      <c r="IE86" s="24"/>
      <c r="IF86" s="24"/>
      <c r="IG86" s="24"/>
      <c r="IH86" s="24"/>
      <c r="II86" s="24"/>
      <c r="IJ86" s="24"/>
      <c r="IK86" s="24"/>
      <c r="IL86" s="24"/>
    </row>
    <row r="87" spans="1:246" ht="12.75" hidden="1" customHeight="1">
      <c r="A87" s="24"/>
      <c r="B87" s="24"/>
      <c r="C87" s="30"/>
      <c r="D87" s="30"/>
      <c r="E87" s="30"/>
      <c r="F87" s="30"/>
      <c r="G87" s="40"/>
      <c r="H87" s="30"/>
      <c r="I87" s="30"/>
      <c r="J87" s="24"/>
      <c r="K87" s="24"/>
      <c r="L87" s="24"/>
      <c r="M87" s="24"/>
      <c r="N87" s="24"/>
      <c r="O87" s="24"/>
      <c r="P87" s="24"/>
      <c r="Q87" s="24"/>
      <c r="R87" s="28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30"/>
      <c r="HW87" s="30"/>
      <c r="HX87" s="28"/>
      <c r="HY87" s="28"/>
      <c r="HZ87" s="28"/>
      <c r="IA87" s="28"/>
      <c r="IB87" s="29"/>
      <c r="IC87" s="24"/>
      <c r="ID87" s="24"/>
      <c r="IE87" s="24"/>
      <c r="IF87" s="24"/>
      <c r="IG87" s="24"/>
      <c r="IH87" s="24"/>
      <c r="II87" s="24"/>
      <c r="IJ87" s="24"/>
      <c r="IK87" s="24"/>
      <c r="IL87" s="24"/>
    </row>
    <row r="88" spans="1:246" ht="12.75" hidden="1" customHeight="1">
      <c r="A88" s="24"/>
      <c r="B88" s="24"/>
      <c r="C88" s="30"/>
      <c r="D88" s="30"/>
      <c r="E88" s="30"/>
      <c r="F88" s="30"/>
      <c r="G88" s="40"/>
      <c r="H88" s="30"/>
      <c r="I88" s="30"/>
      <c r="J88" s="24"/>
      <c r="K88" s="24"/>
      <c r="L88" s="24"/>
      <c r="M88" s="24"/>
      <c r="N88" s="24"/>
      <c r="O88" s="24"/>
      <c r="P88" s="24"/>
      <c r="Q88" s="24"/>
      <c r="R88" s="28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30"/>
      <c r="HW88" s="30"/>
      <c r="HX88" s="28"/>
      <c r="HY88" s="28"/>
      <c r="HZ88" s="28"/>
      <c r="IA88" s="28"/>
      <c r="IB88" s="29"/>
      <c r="IC88" s="24"/>
      <c r="ID88" s="24"/>
      <c r="IE88" s="24"/>
      <c r="IF88" s="24"/>
      <c r="IG88" s="24"/>
      <c r="IH88" s="24"/>
      <c r="II88" s="24"/>
      <c r="IJ88" s="24"/>
      <c r="IK88" s="24"/>
      <c r="IL88" s="24"/>
    </row>
    <row r="89" spans="1:246" ht="12.75" hidden="1" customHeight="1">
      <c r="A89" s="24"/>
      <c r="B89" s="24"/>
      <c r="C89" s="30"/>
      <c r="D89" s="30"/>
      <c r="E89" s="30"/>
      <c r="F89" s="30"/>
      <c r="G89" s="40"/>
      <c r="H89" s="30"/>
      <c r="I89" s="30"/>
      <c r="J89" s="24"/>
      <c r="K89" s="24"/>
      <c r="L89" s="24"/>
      <c r="M89" s="24"/>
      <c r="N89" s="24"/>
      <c r="O89" s="24"/>
      <c r="P89" s="24"/>
      <c r="Q89" s="24"/>
      <c r="R89" s="28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30"/>
      <c r="HW89" s="30"/>
      <c r="HX89" s="28"/>
      <c r="HY89" s="28"/>
      <c r="HZ89" s="28"/>
      <c r="IA89" s="28"/>
      <c r="IB89" s="29"/>
      <c r="IC89" s="24"/>
      <c r="ID89" s="24"/>
      <c r="IE89" s="24"/>
      <c r="IF89" s="24"/>
      <c r="IG89" s="24"/>
      <c r="IH89" s="24"/>
      <c r="II89" s="24"/>
      <c r="IJ89" s="24"/>
      <c r="IK89" s="24"/>
      <c r="IL89" s="24"/>
    </row>
    <row r="90" spans="1:246" ht="12.75" hidden="1" customHeight="1">
      <c r="A90" s="24"/>
      <c r="B90" s="24"/>
      <c r="C90" s="30"/>
      <c r="D90" s="30"/>
      <c r="E90" s="30"/>
      <c r="F90" s="30"/>
      <c r="G90" s="40"/>
      <c r="H90" s="30"/>
      <c r="I90" s="30"/>
      <c r="J90" s="24"/>
      <c r="K90" s="24"/>
      <c r="L90" s="24"/>
      <c r="M90" s="24"/>
      <c r="N90" s="24"/>
      <c r="O90" s="24"/>
      <c r="P90" s="24"/>
      <c r="Q90" s="24"/>
      <c r="R90" s="28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30"/>
      <c r="HW90" s="30"/>
      <c r="HX90" s="28"/>
      <c r="HY90" s="28"/>
      <c r="HZ90" s="28"/>
      <c r="IA90" s="28"/>
      <c r="IB90" s="29"/>
      <c r="IC90" s="24"/>
      <c r="ID90" s="24"/>
      <c r="IE90" s="24"/>
      <c r="IF90" s="24"/>
      <c r="IG90" s="24"/>
      <c r="IH90" s="24"/>
      <c r="II90" s="24"/>
      <c r="IJ90" s="24"/>
      <c r="IK90" s="24"/>
      <c r="IL90" s="24"/>
    </row>
    <row r="91" spans="1:246" ht="12.75" hidden="1" customHeight="1">
      <c r="A91" s="24"/>
      <c r="B91" s="24"/>
      <c r="C91" s="30"/>
      <c r="D91" s="30"/>
      <c r="E91" s="30"/>
      <c r="F91" s="30"/>
      <c r="G91" s="40"/>
      <c r="H91" s="30"/>
      <c r="I91" s="30"/>
      <c r="J91" s="24"/>
      <c r="K91" s="24"/>
      <c r="L91" s="24"/>
      <c r="M91" s="24"/>
      <c r="N91" s="24"/>
      <c r="O91" s="24"/>
      <c r="P91" s="24"/>
      <c r="Q91" s="24"/>
      <c r="R91" s="28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30"/>
      <c r="HW91" s="30"/>
      <c r="HX91" s="28"/>
      <c r="HY91" s="28"/>
      <c r="HZ91" s="28"/>
      <c r="IA91" s="28"/>
      <c r="IB91" s="29"/>
      <c r="IC91" s="24"/>
      <c r="ID91" s="24"/>
      <c r="IE91" s="24"/>
      <c r="IF91" s="24"/>
      <c r="IG91" s="24"/>
      <c r="IH91" s="24"/>
      <c r="II91" s="24"/>
      <c r="IJ91" s="24"/>
      <c r="IK91" s="24"/>
      <c r="IL91" s="24"/>
    </row>
    <row r="92" spans="1:246" ht="12.75" hidden="1" customHeight="1">
      <c r="A92" s="24"/>
      <c r="B92" s="24"/>
      <c r="C92" s="30"/>
      <c r="D92" s="30"/>
      <c r="E92" s="30"/>
      <c r="F92" s="30"/>
      <c r="G92" s="40"/>
      <c r="H92" s="30"/>
      <c r="I92" s="30"/>
      <c r="J92" s="24"/>
      <c r="K92" s="24"/>
      <c r="L92" s="24"/>
      <c r="M92" s="24"/>
      <c r="N92" s="24"/>
      <c r="O92" s="24"/>
      <c r="P92" s="24"/>
      <c r="Q92" s="24"/>
      <c r="R92" s="28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30"/>
      <c r="HW92" s="30"/>
      <c r="HX92" s="28"/>
      <c r="HY92" s="28"/>
      <c r="HZ92" s="28"/>
      <c r="IA92" s="28"/>
      <c r="IB92" s="29"/>
      <c r="IC92" s="24"/>
      <c r="ID92" s="24"/>
      <c r="IE92" s="24"/>
      <c r="IF92" s="24"/>
      <c r="IG92" s="24"/>
      <c r="IH92" s="24"/>
      <c r="II92" s="24"/>
      <c r="IJ92" s="24"/>
      <c r="IK92" s="24"/>
      <c r="IL92" s="24"/>
    </row>
    <row r="93" spans="1:246" ht="12.75" hidden="1" customHeight="1">
      <c r="A93" s="24"/>
      <c r="B93" s="24"/>
      <c r="C93" s="30"/>
      <c r="D93" s="30"/>
      <c r="E93" s="30"/>
      <c r="F93" s="30"/>
      <c r="G93" s="40"/>
      <c r="H93" s="30"/>
      <c r="I93" s="30"/>
      <c r="J93" s="24"/>
      <c r="K93" s="24"/>
      <c r="L93" s="24"/>
      <c r="M93" s="24"/>
      <c r="N93" s="24"/>
      <c r="O93" s="24"/>
      <c r="P93" s="24"/>
      <c r="Q93" s="24"/>
      <c r="R93" s="28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30"/>
      <c r="HW93" s="30"/>
      <c r="HX93" s="28"/>
      <c r="HY93" s="28"/>
      <c r="HZ93" s="28"/>
      <c r="IA93" s="28"/>
      <c r="IB93" s="29"/>
      <c r="IC93" s="24"/>
      <c r="ID93" s="24"/>
      <c r="IE93" s="24"/>
      <c r="IF93" s="24"/>
      <c r="IG93" s="24"/>
      <c r="IH93" s="24"/>
      <c r="II93" s="24"/>
      <c r="IJ93" s="24"/>
      <c r="IK93" s="24"/>
      <c r="IL93" s="24"/>
    </row>
    <row r="94" spans="1:246" ht="12.75" hidden="1" customHeight="1">
      <c r="A94" s="24"/>
      <c r="B94" s="24"/>
      <c r="C94" s="30"/>
      <c r="D94" s="30"/>
      <c r="E94" s="30"/>
      <c r="F94" s="30"/>
      <c r="G94" s="40"/>
      <c r="H94" s="30"/>
      <c r="I94" s="30"/>
      <c r="J94" s="24"/>
      <c r="K94" s="24"/>
      <c r="L94" s="24"/>
      <c r="M94" s="24"/>
      <c r="N94" s="24"/>
      <c r="O94" s="24"/>
      <c r="P94" s="24"/>
      <c r="Q94" s="24"/>
      <c r="R94" s="28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30"/>
      <c r="HW94" s="30"/>
      <c r="HX94" s="28"/>
      <c r="HY94" s="28"/>
      <c r="HZ94" s="28"/>
      <c r="IA94" s="28"/>
      <c r="IB94" s="29"/>
      <c r="IC94" s="24"/>
      <c r="ID94" s="24"/>
      <c r="IE94" s="24"/>
      <c r="IF94" s="24"/>
      <c r="IG94" s="24"/>
      <c r="IH94" s="24"/>
      <c r="II94" s="24"/>
      <c r="IJ94" s="24"/>
      <c r="IK94" s="24"/>
      <c r="IL94" s="24"/>
    </row>
    <row r="95" spans="1:246" ht="12.75" hidden="1" customHeight="1">
      <c r="A95" s="24"/>
      <c r="B95" s="24"/>
      <c r="C95" s="30"/>
      <c r="D95" s="30"/>
      <c r="E95" s="30"/>
      <c r="F95" s="30"/>
      <c r="G95" s="40"/>
      <c r="H95" s="30"/>
      <c r="I95" s="30"/>
      <c r="J95" s="24"/>
      <c r="K95" s="24"/>
      <c r="L95" s="24"/>
      <c r="M95" s="24"/>
      <c r="N95" s="24"/>
      <c r="O95" s="24"/>
      <c r="P95" s="24"/>
      <c r="Q95" s="24"/>
      <c r="R95" s="28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30"/>
      <c r="HW95" s="30"/>
      <c r="HX95" s="28"/>
      <c r="HY95" s="28"/>
      <c r="HZ95" s="28"/>
      <c r="IA95" s="28"/>
      <c r="IB95" s="29"/>
      <c r="IC95" s="24"/>
      <c r="ID95" s="24"/>
      <c r="IE95" s="24"/>
      <c r="IF95" s="24"/>
      <c r="IG95" s="24"/>
      <c r="IH95" s="24"/>
      <c r="II95" s="24"/>
      <c r="IJ95" s="24"/>
      <c r="IK95" s="24"/>
      <c r="IL95" s="24"/>
    </row>
    <row r="96" spans="1:246" ht="12.75" hidden="1" customHeight="1">
      <c r="A96" s="24"/>
      <c r="B96" s="24"/>
      <c r="C96" s="30"/>
      <c r="D96" s="30"/>
      <c r="E96" s="30"/>
      <c r="F96" s="30"/>
      <c r="G96" s="40"/>
      <c r="H96" s="30"/>
      <c r="I96" s="30"/>
      <c r="J96" s="24"/>
      <c r="K96" s="24"/>
      <c r="L96" s="24"/>
      <c r="M96" s="24"/>
      <c r="N96" s="24"/>
      <c r="O96" s="24"/>
      <c r="P96" s="24"/>
      <c r="Q96" s="24"/>
      <c r="R96" s="28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24"/>
      <c r="GY96" s="24"/>
      <c r="GZ96" s="24"/>
      <c r="HA96" s="24"/>
      <c r="HB96" s="24"/>
      <c r="HC96" s="24"/>
      <c r="HD96" s="24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24"/>
      <c r="HR96" s="24"/>
      <c r="HS96" s="24"/>
      <c r="HT96" s="24"/>
      <c r="HU96" s="24"/>
      <c r="HV96" s="30"/>
      <c r="HW96" s="30"/>
      <c r="HX96" s="28"/>
      <c r="HY96" s="28"/>
      <c r="HZ96" s="28"/>
      <c r="IA96" s="28"/>
      <c r="IB96" s="29"/>
      <c r="IC96" s="24"/>
      <c r="ID96" s="24"/>
      <c r="IE96" s="24"/>
      <c r="IF96" s="24"/>
      <c r="IG96" s="24"/>
      <c r="IH96" s="24"/>
      <c r="II96" s="24"/>
      <c r="IJ96" s="24"/>
      <c r="IK96" s="24"/>
      <c r="IL96" s="24"/>
    </row>
    <row r="97" spans="1:246" ht="12.75" hidden="1" customHeight="1">
      <c r="A97" s="24"/>
      <c r="B97" s="24"/>
      <c r="C97" s="30"/>
      <c r="D97" s="30"/>
      <c r="E97" s="30"/>
      <c r="F97" s="30"/>
      <c r="G97" s="40"/>
      <c r="H97" s="30"/>
      <c r="I97" s="30"/>
      <c r="J97" s="24"/>
      <c r="K97" s="24"/>
      <c r="L97" s="24"/>
      <c r="M97" s="24"/>
      <c r="N97" s="24"/>
      <c r="O97" s="24"/>
      <c r="P97" s="24"/>
      <c r="Q97" s="24"/>
      <c r="R97" s="28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24"/>
      <c r="GY97" s="24"/>
      <c r="GZ97" s="24"/>
      <c r="HA97" s="24"/>
      <c r="HB97" s="24"/>
      <c r="HC97" s="24"/>
      <c r="HD97" s="24"/>
      <c r="HE97" s="24"/>
      <c r="HF97" s="24"/>
      <c r="HG97" s="24"/>
      <c r="HH97" s="24"/>
      <c r="HI97" s="24"/>
      <c r="HJ97" s="24"/>
      <c r="HK97" s="24"/>
      <c r="HL97" s="24"/>
      <c r="HM97" s="24"/>
      <c r="HN97" s="24"/>
      <c r="HO97" s="24"/>
      <c r="HP97" s="24"/>
      <c r="HQ97" s="24"/>
      <c r="HR97" s="24"/>
      <c r="HS97" s="24"/>
      <c r="HT97" s="24"/>
      <c r="HU97" s="24"/>
      <c r="HV97" s="30"/>
      <c r="HW97" s="30"/>
      <c r="HX97" s="28"/>
      <c r="HY97" s="28"/>
      <c r="HZ97" s="28"/>
      <c r="IA97" s="28"/>
      <c r="IB97" s="29"/>
      <c r="IC97" s="24"/>
      <c r="ID97" s="24"/>
      <c r="IE97" s="24"/>
      <c r="IF97" s="24"/>
      <c r="IG97" s="24"/>
      <c r="IH97" s="24"/>
      <c r="II97" s="24"/>
      <c r="IJ97" s="24"/>
      <c r="IK97" s="24"/>
      <c r="IL97" s="24"/>
    </row>
    <row r="98" spans="1:246" ht="12.75" hidden="1" customHeight="1">
      <c r="A98" s="24"/>
      <c r="B98" s="24"/>
      <c r="C98" s="30"/>
      <c r="D98" s="30"/>
      <c r="E98" s="30"/>
      <c r="F98" s="30"/>
      <c r="G98" s="40"/>
      <c r="H98" s="30"/>
      <c r="I98" s="30"/>
      <c r="J98" s="24"/>
      <c r="K98" s="24"/>
      <c r="L98" s="24"/>
      <c r="M98" s="24"/>
      <c r="N98" s="24"/>
      <c r="O98" s="24"/>
      <c r="P98" s="24"/>
      <c r="Q98" s="24"/>
      <c r="R98" s="28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24"/>
      <c r="GG98" s="24"/>
      <c r="GH98" s="24"/>
      <c r="GI98" s="24"/>
      <c r="GJ98" s="24"/>
      <c r="GK98" s="24"/>
      <c r="GL98" s="24"/>
      <c r="GM98" s="24"/>
      <c r="GN98" s="24"/>
      <c r="GO98" s="24"/>
      <c r="GP98" s="24"/>
      <c r="GQ98" s="24"/>
      <c r="GR98" s="24"/>
      <c r="GS98" s="24"/>
      <c r="GT98" s="24"/>
      <c r="GU98" s="24"/>
      <c r="GV98" s="24"/>
      <c r="GW98" s="24"/>
      <c r="GX98" s="24"/>
      <c r="GY98" s="24"/>
      <c r="GZ98" s="24"/>
      <c r="HA98" s="24"/>
      <c r="HB98" s="24"/>
      <c r="HC98" s="24"/>
      <c r="HD98" s="24"/>
      <c r="HE98" s="24"/>
      <c r="HF98" s="24"/>
      <c r="HG98" s="24"/>
      <c r="HH98" s="24"/>
      <c r="HI98" s="24"/>
      <c r="HJ98" s="24"/>
      <c r="HK98" s="24"/>
      <c r="HL98" s="24"/>
      <c r="HM98" s="24"/>
      <c r="HN98" s="24"/>
      <c r="HO98" s="24"/>
      <c r="HP98" s="24"/>
      <c r="HQ98" s="24"/>
      <c r="HR98" s="24"/>
      <c r="HS98" s="24"/>
      <c r="HT98" s="24"/>
      <c r="HU98" s="24"/>
      <c r="HV98" s="30"/>
      <c r="HW98" s="30"/>
      <c r="HX98" s="28"/>
      <c r="HY98" s="28"/>
      <c r="HZ98" s="28"/>
      <c r="IA98" s="28"/>
      <c r="IB98" s="29"/>
      <c r="IC98" s="24"/>
      <c r="ID98" s="24"/>
      <c r="IE98" s="24"/>
      <c r="IF98" s="24"/>
      <c r="IG98" s="24"/>
      <c r="IH98" s="24"/>
      <c r="II98" s="24"/>
      <c r="IJ98" s="24"/>
      <c r="IK98" s="24"/>
      <c r="IL98" s="24"/>
    </row>
    <row r="99" spans="1:246" ht="12.75" hidden="1" customHeight="1">
      <c r="A99" s="24"/>
      <c r="B99" s="24"/>
      <c r="C99" s="30"/>
      <c r="D99" s="30"/>
      <c r="E99" s="30"/>
      <c r="F99" s="30"/>
      <c r="G99" s="40"/>
      <c r="H99" s="30"/>
      <c r="I99" s="30"/>
      <c r="J99" s="24"/>
      <c r="K99" s="24"/>
      <c r="L99" s="24"/>
      <c r="M99" s="24"/>
      <c r="N99" s="24"/>
      <c r="O99" s="24"/>
      <c r="P99" s="24"/>
      <c r="Q99" s="24"/>
      <c r="R99" s="28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/>
      <c r="FV99" s="24"/>
      <c r="FW99" s="24"/>
      <c r="FX99" s="24"/>
      <c r="FY99" s="24"/>
      <c r="FZ99" s="24"/>
      <c r="GA99" s="24"/>
      <c r="GB99" s="24"/>
      <c r="GC99" s="24"/>
      <c r="GD99" s="24"/>
      <c r="GE99" s="24"/>
      <c r="GF99" s="24"/>
      <c r="GG99" s="24"/>
      <c r="GH99" s="24"/>
      <c r="GI99" s="24"/>
      <c r="GJ99" s="24"/>
      <c r="GK99" s="24"/>
      <c r="GL99" s="24"/>
      <c r="GM99" s="24"/>
      <c r="GN99" s="24"/>
      <c r="GO99" s="24"/>
      <c r="GP99" s="24"/>
      <c r="GQ99" s="24"/>
      <c r="GR99" s="24"/>
      <c r="GS99" s="24"/>
      <c r="GT99" s="24"/>
      <c r="GU99" s="24"/>
      <c r="GV99" s="24"/>
      <c r="GW99" s="24"/>
      <c r="GX99" s="24"/>
      <c r="GY99" s="24"/>
      <c r="GZ99" s="24"/>
      <c r="HA99" s="24"/>
      <c r="HB99" s="24"/>
      <c r="HC99" s="24"/>
      <c r="HD99" s="24"/>
      <c r="HE99" s="24"/>
      <c r="HF99" s="24"/>
      <c r="HG99" s="24"/>
      <c r="HH99" s="24"/>
      <c r="HI99" s="24"/>
      <c r="HJ99" s="24"/>
      <c r="HK99" s="24"/>
      <c r="HL99" s="24"/>
      <c r="HM99" s="24"/>
      <c r="HN99" s="24"/>
      <c r="HO99" s="24"/>
      <c r="HP99" s="24"/>
      <c r="HQ99" s="24"/>
      <c r="HR99" s="24"/>
      <c r="HS99" s="24"/>
      <c r="HT99" s="24"/>
      <c r="HU99" s="24"/>
      <c r="HV99" s="30"/>
      <c r="HW99" s="30"/>
      <c r="HX99" s="28"/>
      <c r="HY99" s="28"/>
      <c r="HZ99" s="28"/>
      <c r="IA99" s="28"/>
      <c r="IB99" s="29"/>
      <c r="IC99" s="24"/>
      <c r="ID99" s="24"/>
      <c r="IE99" s="24"/>
      <c r="IF99" s="24"/>
      <c r="IG99" s="24"/>
      <c r="IH99" s="24"/>
      <c r="II99" s="24"/>
      <c r="IJ99" s="24"/>
      <c r="IK99" s="24"/>
      <c r="IL99" s="24"/>
    </row>
    <row r="100" spans="1:246" ht="12.75" hidden="1" customHeight="1">
      <c r="A100" s="24"/>
      <c r="B100" s="24"/>
      <c r="C100" s="30"/>
      <c r="D100" s="30"/>
      <c r="E100" s="30"/>
      <c r="F100" s="30"/>
      <c r="G100" s="40"/>
      <c r="H100" s="30"/>
      <c r="I100" s="30"/>
      <c r="J100" s="24"/>
      <c r="K100" s="24"/>
      <c r="L100" s="24"/>
      <c r="M100" s="24"/>
      <c r="N100" s="24"/>
      <c r="O100" s="24"/>
      <c r="P100" s="24"/>
      <c r="Q100" s="24"/>
      <c r="R100" s="28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  <c r="FQ100" s="24"/>
      <c r="FR100" s="24"/>
      <c r="FS100" s="24"/>
      <c r="FT100" s="24"/>
      <c r="FU100" s="24"/>
      <c r="FV100" s="24"/>
      <c r="FW100" s="24"/>
      <c r="FX100" s="24"/>
      <c r="FY100" s="24"/>
      <c r="FZ100" s="24"/>
      <c r="GA100" s="24"/>
      <c r="GB100" s="24"/>
      <c r="GC100" s="24"/>
      <c r="GD100" s="24"/>
      <c r="GE100" s="24"/>
      <c r="GF100" s="24"/>
      <c r="GG100" s="24"/>
      <c r="GH100" s="24"/>
      <c r="GI100" s="24"/>
      <c r="GJ100" s="24"/>
      <c r="GK100" s="24"/>
      <c r="GL100" s="24"/>
      <c r="GM100" s="24"/>
      <c r="GN100" s="24"/>
      <c r="GO100" s="24"/>
      <c r="GP100" s="24"/>
      <c r="GQ100" s="24"/>
      <c r="GR100" s="24"/>
      <c r="GS100" s="24"/>
      <c r="GT100" s="24"/>
      <c r="GU100" s="24"/>
      <c r="GV100" s="24"/>
      <c r="GW100" s="24"/>
      <c r="GX100" s="24"/>
      <c r="GY100" s="24"/>
      <c r="GZ100" s="24"/>
      <c r="HA100" s="24"/>
      <c r="HB100" s="24"/>
      <c r="HC100" s="24"/>
      <c r="HD100" s="24"/>
      <c r="HE100" s="24"/>
      <c r="HF100" s="24"/>
      <c r="HG100" s="24"/>
      <c r="HH100" s="24"/>
      <c r="HI100" s="24"/>
      <c r="HJ100" s="24"/>
      <c r="HK100" s="24"/>
      <c r="HL100" s="24"/>
      <c r="HM100" s="24"/>
      <c r="HN100" s="24"/>
      <c r="HO100" s="24"/>
      <c r="HP100" s="24"/>
      <c r="HQ100" s="24"/>
      <c r="HR100" s="24"/>
      <c r="HS100" s="24"/>
      <c r="HT100" s="24"/>
      <c r="HU100" s="24"/>
      <c r="HV100" s="30"/>
      <c r="HW100" s="30"/>
      <c r="HX100" s="28"/>
      <c r="HY100" s="28"/>
      <c r="HZ100" s="28"/>
      <c r="IA100" s="28"/>
      <c r="IB100" s="29"/>
      <c r="IC100" s="24"/>
      <c r="ID100" s="24"/>
      <c r="IE100" s="24"/>
      <c r="IF100" s="24"/>
      <c r="IG100" s="24"/>
      <c r="IH100" s="24"/>
      <c r="II100" s="24"/>
      <c r="IJ100" s="24"/>
      <c r="IK100" s="24"/>
      <c r="IL100" s="24"/>
    </row>
    <row r="101" spans="1:246" ht="12.75" hidden="1" customHeight="1">
      <c r="A101" s="24"/>
      <c r="B101" s="24"/>
      <c r="C101" s="30"/>
      <c r="D101" s="30"/>
      <c r="E101" s="30"/>
      <c r="F101" s="30"/>
      <c r="G101" s="40"/>
      <c r="H101" s="30"/>
      <c r="I101" s="30"/>
      <c r="J101" s="24"/>
      <c r="K101" s="24"/>
      <c r="L101" s="24"/>
      <c r="M101" s="24"/>
      <c r="N101" s="24"/>
      <c r="O101" s="24"/>
      <c r="P101" s="24"/>
      <c r="Q101" s="24"/>
      <c r="R101" s="28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  <c r="GJ101" s="24"/>
      <c r="GK101" s="24"/>
      <c r="GL101" s="24"/>
      <c r="GM101" s="24"/>
      <c r="GN101" s="24"/>
      <c r="GO101" s="24"/>
      <c r="GP101" s="24"/>
      <c r="GQ101" s="24"/>
      <c r="GR101" s="24"/>
      <c r="GS101" s="24"/>
      <c r="GT101" s="24"/>
      <c r="GU101" s="24"/>
      <c r="GV101" s="24"/>
      <c r="GW101" s="24"/>
      <c r="GX101" s="24"/>
      <c r="GY101" s="24"/>
      <c r="GZ101" s="24"/>
      <c r="HA101" s="24"/>
      <c r="HB101" s="24"/>
      <c r="HC101" s="24"/>
      <c r="HD101" s="24"/>
      <c r="HE101" s="24"/>
      <c r="HF101" s="24"/>
      <c r="HG101" s="24"/>
      <c r="HH101" s="24"/>
      <c r="HI101" s="24"/>
      <c r="HJ101" s="24"/>
      <c r="HK101" s="24"/>
      <c r="HL101" s="24"/>
      <c r="HM101" s="24"/>
      <c r="HN101" s="24"/>
      <c r="HO101" s="24"/>
      <c r="HP101" s="24"/>
      <c r="HQ101" s="24"/>
      <c r="HR101" s="24"/>
      <c r="HS101" s="24"/>
      <c r="HT101" s="24"/>
      <c r="HU101" s="24"/>
      <c r="HV101" s="30"/>
      <c r="HW101" s="30"/>
      <c r="HX101" s="28"/>
      <c r="HY101" s="28"/>
      <c r="HZ101" s="28"/>
      <c r="IA101" s="28"/>
      <c r="IB101" s="29"/>
      <c r="IC101" s="24"/>
      <c r="ID101" s="24"/>
      <c r="IE101" s="24"/>
      <c r="IF101" s="24"/>
      <c r="IG101" s="24"/>
      <c r="IH101" s="24"/>
      <c r="II101" s="24"/>
      <c r="IJ101" s="24"/>
      <c r="IK101" s="24"/>
      <c r="IL101" s="24"/>
    </row>
    <row r="102" spans="1:246" ht="12.75" hidden="1" customHeight="1">
      <c r="A102" s="24"/>
      <c r="B102" s="24"/>
      <c r="C102" s="30"/>
      <c r="D102" s="30"/>
      <c r="E102" s="30"/>
      <c r="F102" s="30"/>
      <c r="G102" s="40"/>
      <c r="H102" s="30"/>
      <c r="I102" s="30"/>
      <c r="J102" s="24"/>
      <c r="K102" s="24"/>
      <c r="L102" s="24"/>
      <c r="M102" s="24"/>
      <c r="N102" s="24"/>
      <c r="O102" s="24"/>
      <c r="P102" s="24"/>
      <c r="Q102" s="24"/>
      <c r="R102" s="28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/>
      <c r="GY102" s="24"/>
      <c r="GZ102" s="24"/>
      <c r="HA102" s="24"/>
      <c r="HB102" s="24"/>
      <c r="HC102" s="24"/>
      <c r="HD102" s="24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24"/>
      <c r="HR102" s="24"/>
      <c r="HS102" s="24"/>
      <c r="HT102" s="24"/>
      <c r="HU102" s="24"/>
      <c r="HV102" s="30"/>
      <c r="HW102" s="30"/>
      <c r="HX102" s="28"/>
      <c r="HY102" s="28"/>
      <c r="HZ102" s="28"/>
      <c r="IA102" s="28"/>
      <c r="IB102" s="29"/>
      <c r="IC102" s="24"/>
      <c r="ID102" s="24"/>
      <c r="IE102" s="24"/>
      <c r="IF102" s="24"/>
      <c r="IG102" s="24"/>
      <c r="IH102" s="24"/>
      <c r="II102" s="24"/>
      <c r="IJ102" s="24"/>
      <c r="IK102" s="24"/>
      <c r="IL102" s="24"/>
    </row>
    <row r="103" spans="1:246" ht="12.75" hidden="1" customHeight="1">
      <c r="A103" s="24"/>
      <c r="B103" s="24"/>
      <c r="C103" s="30"/>
      <c r="D103" s="30"/>
      <c r="E103" s="30"/>
      <c r="F103" s="30"/>
      <c r="G103" s="40"/>
      <c r="H103" s="30"/>
      <c r="I103" s="30"/>
      <c r="J103" s="24"/>
      <c r="K103" s="24"/>
      <c r="L103" s="24"/>
      <c r="M103" s="24"/>
      <c r="N103" s="24"/>
      <c r="O103" s="24"/>
      <c r="P103" s="24"/>
      <c r="Q103" s="24"/>
      <c r="R103" s="28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24"/>
      <c r="GY103" s="24"/>
      <c r="GZ103" s="24"/>
      <c r="HA103" s="24"/>
      <c r="HB103" s="24"/>
      <c r="HC103" s="24"/>
      <c r="HD103" s="24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24"/>
      <c r="HR103" s="24"/>
      <c r="HS103" s="24"/>
      <c r="HT103" s="24"/>
      <c r="HU103" s="24"/>
      <c r="HV103" s="30"/>
      <c r="HW103" s="30"/>
      <c r="HX103" s="28"/>
      <c r="HY103" s="28"/>
      <c r="HZ103" s="28"/>
      <c r="IA103" s="28"/>
      <c r="IB103" s="29"/>
      <c r="IC103" s="24"/>
      <c r="ID103" s="24"/>
      <c r="IE103" s="24"/>
      <c r="IF103" s="24"/>
      <c r="IG103" s="24"/>
      <c r="IH103" s="24"/>
      <c r="II103" s="24"/>
      <c r="IJ103" s="24"/>
      <c r="IK103" s="24"/>
      <c r="IL103" s="24"/>
    </row>
    <row r="104" spans="1:246" ht="12.75" hidden="1" customHeight="1">
      <c r="A104" s="24"/>
      <c r="B104" s="24"/>
      <c r="C104" s="30"/>
      <c r="D104" s="30"/>
      <c r="E104" s="30"/>
      <c r="F104" s="30"/>
      <c r="G104" s="40"/>
      <c r="H104" s="30"/>
      <c r="I104" s="30"/>
      <c r="J104" s="24"/>
      <c r="K104" s="24"/>
      <c r="L104" s="24"/>
      <c r="M104" s="24"/>
      <c r="N104" s="24"/>
      <c r="O104" s="24"/>
      <c r="P104" s="24"/>
      <c r="Q104" s="24"/>
      <c r="R104" s="28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24"/>
      <c r="FY104" s="24"/>
      <c r="FZ104" s="24"/>
      <c r="GA104" s="24"/>
      <c r="GB104" s="24"/>
      <c r="GC104" s="24"/>
      <c r="GD104" s="24"/>
      <c r="GE104" s="24"/>
      <c r="GF104" s="24"/>
      <c r="GG104" s="24"/>
      <c r="GH104" s="24"/>
      <c r="GI104" s="24"/>
      <c r="GJ104" s="24"/>
      <c r="GK104" s="24"/>
      <c r="GL104" s="24"/>
      <c r="GM104" s="24"/>
      <c r="GN104" s="24"/>
      <c r="GO104" s="24"/>
      <c r="GP104" s="24"/>
      <c r="GQ104" s="24"/>
      <c r="GR104" s="24"/>
      <c r="GS104" s="24"/>
      <c r="GT104" s="24"/>
      <c r="GU104" s="24"/>
      <c r="GV104" s="24"/>
      <c r="GW104" s="24"/>
      <c r="GX104" s="24"/>
      <c r="GY104" s="24"/>
      <c r="GZ104" s="24"/>
      <c r="HA104" s="24"/>
      <c r="HB104" s="24"/>
      <c r="HC104" s="24"/>
      <c r="HD104" s="24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24"/>
      <c r="HR104" s="24"/>
      <c r="HS104" s="24"/>
      <c r="HT104" s="24"/>
      <c r="HU104" s="24"/>
      <c r="HV104" s="30"/>
      <c r="HW104" s="30"/>
      <c r="HX104" s="28"/>
      <c r="HY104" s="28"/>
      <c r="HZ104" s="28"/>
      <c r="IA104" s="28"/>
      <c r="IB104" s="29"/>
      <c r="IC104" s="24"/>
      <c r="ID104" s="24"/>
      <c r="IE104" s="24"/>
      <c r="IF104" s="24"/>
      <c r="IG104" s="24"/>
      <c r="IH104" s="24"/>
      <c r="II104" s="24"/>
      <c r="IJ104" s="24"/>
      <c r="IK104" s="24"/>
      <c r="IL104" s="24"/>
    </row>
    <row r="105" spans="1:246" ht="12.75" hidden="1" customHeight="1">
      <c r="A105" s="24"/>
      <c r="B105" s="24"/>
      <c r="C105" s="30"/>
      <c r="D105" s="30"/>
      <c r="E105" s="30"/>
      <c r="F105" s="30"/>
      <c r="G105" s="40"/>
      <c r="H105" s="30"/>
      <c r="I105" s="30"/>
      <c r="J105" s="24"/>
      <c r="K105" s="24"/>
      <c r="L105" s="24"/>
      <c r="M105" s="24"/>
      <c r="N105" s="24"/>
      <c r="O105" s="24"/>
      <c r="P105" s="24"/>
      <c r="Q105" s="24"/>
      <c r="R105" s="28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24"/>
      <c r="GY105" s="24"/>
      <c r="GZ105" s="24"/>
      <c r="HA105" s="24"/>
      <c r="HB105" s="24"/>
      <c r="HC105" s="24"/>
      <c r="HD105" s="24"/>
      <c r="HE105" s="24"/>
      <c r="HF105" s="24"/>
      <c r="HG105" s="24"/>
      <c r="HH105" s="24"/>
      <c r="HI105" s="24"/>
      <c r="HJ105" s="24"/>
      <c r="HK105" s="24"/>
      <c r="HL105" s="24"/>
      <c r="HM105" s="24"/>
      <c r="HN105" s="24"/>
      <c r="HO105" s="24"/>
      <c r="HP105" s="24"/>
      <c r="HQ105" s="24"/>
      <c r="HR105" s="24"/>
      <c r="HS105" s="24"/>
      <c r="HT105" s="24"/>
      <c r="HU105" s="24"/>
      <c r="HV105" s="30"/>
      <c r="HW105" s="30"/>
      <c r="HX105" s="28"/>
      <c r="HY105" s="28"/>
      <c r="HZ105" s="28"/>
      <c r="IA105" s="28"/>
      <c r="IB105" s="29"/>
      <c r="IC105" s="24"/>
      <c r="ID105" s="24"/>
      <c r="IE105" s="24"/>
      <c r="IF105" s="24"/>
      <c r="IG105" s="24"/>
      <c r="IH105" s="24"/>
      <c r="II105" s="24"/>
      <c r="IJ105" s="24"/>
      <c r="IK105" s="24"/>
      <c r="IL105" s="24"/>
    </row>
    <row r="106" spans="1:246" ht="12.75" hidden="1" customHeight="1">
      <c r="A106" s="24"/>
      <c r="B106" s="24"/>
      <c r="C106" s="30"/>
      <c r="D106" s="30"/>
      <c r="E106" s="30"/>
      <c r="F106" s="30"/>
      <c r="G106" s="40"/>
      <c r="H106" s="30"/>
      <c r="I106" s="30"/>
      <c r="J106" s="24"/>
      <c r="K106" s="24"/>
      <c r="L106" s="24"/>
      <c r="M106" s="24"/>
      <c r="N106" s="24"/>
      <c r="O106" s="24"/>
      <c r="P106" s="24"/>
      <c r="Q106" s="24"/>
      <c r="R106" s="28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 s="24"/>
      <c r="GV106" s="24"/>
      <c r="GW106" s="24"/>
      <c r="GX106" s="24"/>
      <c r="GY106" s="24"/>
      <c r="GZ106" s="24"/>
      <c r="HA106" s="24"/>
      <c r="HB106" s="24"/>
      <c r="HC106" s="24"/>
      <c r="HD106" s="24"/>
      <c r="HE106" s="24"/>
      <c r="HF106" s="24"/>
      <c r="HG106" s="24"/>
      <c r="HH106" s="24"/>
      <c r="HI106" s="24"/>
      <c r="HJ106" s="24"/>
      <c r="HK106" s="24"/>
      <c r="HL106" s="24"/>
      <c r="HM106" s="24"/>
      <c r="HN106" s="24"/>
      <c r="HO106" s="24"/>
      <c r="HP106" s="24"/>
      <c r="HQ106" s="24"/>
      <c r="HR106" s="24"/>
      <c r="HS106" s="24"/>
      <c r="HT106" s="24"/>
      <c r="HU106" s="24"/>
      <c r="HV106" s="30"/>
      <c r="HW106" s="30"/>
      <c r="HX106" s="28"/>
      <c r="HY106" s="28"/>
      <c r="HZ106" s="28"/>
      <c r="IA106" s="28"/>
      <c r="IB106" s="29"/>
      <c r="IC106" s="24"/>
      <c r="ID106" s="24"/>
      <c r="IE106" s="24"/>
      <c r="IF106" s="24"/>
      <c r="IG106" s="24"/>
      <c r="IH106" s="24"/>
      <c r="II106" s="24"/>
      <c r="IJ106" s="24"/>
      <c r="IK106" s="24"/>
      <c r="IL106" s="24"/>
    </row>
    <row r="107" spans="1:246" ht="12.75" hidden="1" customHeight="1">
      <c r="A107" s="24"/>
      <c r="B107" s="24"/>
      <c r="C107" s="30"/>
      <c r="D107" s="30"/>
      <c r="E107" s="30"/>
      <c r="F107" s="30"/>
      <c r="G107" s="40"/>
      <c r="H107" s="30"/>
      <c r="I107" s="30"/>
      <c r="J107" s="24"/>
      <c r="K107" s="24"/>
      <c r="L107" s="24"/>
      <c r="M107" s="24"/>
      <c r="N107" s="24"/>
      <c r="O107" s="24"/>
      <c r="P107" s="24"/>
      <c r="Q107" s="24"/>
      <c r="R107" s="28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  <c r="GJ107" s="24"/>
      <c r="GK107" s="24"/>
      <c r="GL107" s="24"/>
      <c r="GM107" s="24"/>
      <c r="GN107" s="24"/>
      <c r="GO107" s="24"/>
      <c r="GP107" s="24"/>
      <c r="GQ107" s="24"/>
      <c r="GR107" s="24"/>
      <c r="GS107" s="24"/>
      <c r="GT107" s="24"/>
      <c r="GU107" s="24"/>
      <c r="GV107" s="24"/>
      <c r="GW107" s="24"/>
      <c r="GX107" s="24"/>
      <c r="GY107" s="24"/>
      <c r="GZ107" s="24"/>
      <c r="HA107" s="24"/>
      <c r="HB107" s="24"/>
      <c r="HC107" s="24"/>
      <c r="HD107" s="24"/>
      <c r="HE107" s="24"/>
      <c r="HF107" s="24"/>
      <c r="HG107" s="24"/>
      <c r="HH107" s="24"/>
      <c r="HI107" s="24"/>
      <c r="HJ107" s="24"/>
      <c r="HK107" s="24"/>
      <c r="HL107" s="24"/>
      <c r="HM107" s="24"/>
      <c r="HN107" s="24"/>
      <c r="HO107" s="24"/>
      <c r="HP107" s="24"/>
      <c r="HQ107" s="24"/>
      <c r="HR107" s="24"/>
      <c r="HS107" s="24"/>
      <c r="HT107" s="24"/>
      <c r="HU107" s="24"/>
      <c r="HV107" s="30"/>
      <c r="HW107" s="30"/>
      <c r="HX107" s="28"/>
      <c r="HY107" s="28"/>
      <c r="HZ107" s="28"/>
      <c r="IA107" s="28"/>
      <c r="IB107" s="29"/>
      <c r="IC107" s="24"/>
      <c r="ID107" s="24"/>
      <c r="IE107" s="24"/>
      <c r="IF107" s="24"/>
      <c r="IG107" s="24"/>
      <c r="IH107" s="24"/>
      <c r="II107" s="24"/>
      <c r="IJ107" s="24"/>
      <c r="IK107" s="24"/>
      <c r="IL107" s="24"/>
    </row>
    <row r="108" spans="1:246" ht="12.75" hidden="1" customHeight="1">
      <c r="A108" s="24"/>
      <c r="B108" s="24"/>
      <c r="C108" s="30"/>
      <c r="D108" s="30"/>
      <c r="E108" s="30"/>
      <c r="F108" s="30"/>
      <c r="G108" s="40"/>
      <c r="H108" s="30"/>
      <c r="I108" s="30"/>
      <c r="J108" s="24"/>
      <c r="K108" s="24"/>
      <c r="L108" s="24"/>
      <c r="M108" s="24"/>
      <c r="N108" s="24"/>
      <c r="O108" s="24"/>
      <c r="P108" s="24"/>
      <c r="Q108" s="24"/>
      <c r="R108" s="28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  <c r="GJ108" s="24"/>
      <c r="GK108" s="24"/>
      <c r="GL108" s="24"/>
      <c r="GM108" s="24"/>
      <c r="GN108" s="24"/>
      <c r="GO108" s="24"/>
      <c r="GP108" s="24"/>
      <c r="GQ108" s="24"/>
      <c r="GR108" s="24"/>
      <c r="GS108" s="24"/>
      <c r="GT108" s="24"/>
      <c r="GU108" s="24"/>
      <c r="GV108" s="24"/>
      <c r="GW108" s="24"/>
      <c r="GX108" s="24"/>
      <c r="GY108" s="24"/>
      <c r="GZ108" s="24"/>
      <c r="HA108" s="24"/>
      <c r="HB108" s="24"/>
      <c r="HC108" s="24"/>
      <c r="HD108" s="24"/>
      <c r="HE108" s="24"/>
      <c r="HF108" s="24"/>
      <c r="HG108" s="24"/>
      <c r="HH108" s="24"/>
      <c r="HI108" s="24"/>
      <c r="HJ108" s="24"/>
      <c r="HK108" s="24"/>
      <c r="HL108" s="24"/>
      <c r="HM108" s="24"/>
      <c r="HN108" s="24"/>
      <c r="HO108" s="24"/>
      <c r="HP108" s="24"/>
      <c r="HQ108" s="24"/>
      <c r="HR108" s="24"/>
      <c r="HS108" s="24"/>
      <c r="HT108" s="24"/>
      <c r="HU108" s="24"/>
      <c r="HV108" s="30"/>
      <c r="HW108" s="30"/>
      <c r="HX108" s="28"/>
      <c r="HY108" s="28"/>
      <c r="HZ108" s="28"/>
      <c r="IA108" s="28"/>
      <c r="IB108" s="29"/>
      <c r="IC108" s="24"/>
      <c r="ID108" s="24"/>
      <c r="IE108" s="24"/>
      <c r="IF108" s="24"/>
      <c r="IG108" s="24"/>
      <c r="IH108" s="24"/>
      <c r="II108" s="24"/>
      <c r="IJ108" s="24"/>
      <c r="IK108" s="24"/>
      <c r="IL108" s="24"/>
    </row>
    <row r="109" spans="1:246" ht="12.75" hidden="1" customHeight="1">
      <c r="A109" s="24"/>
      <c r="B109" s="24"/>
      <c r="C109" s="30"/>
      <c r="D109" s="30"/>
      <c r="E109" s="30"/>
      <c r="F109" s="30"/>
      <c r="G109" s="40"/>
      <c r="H109" s="30"/>
      <c r="I109" s="30"/>
      <c r="J109" s="24"/>
      <c r="K109" s="24"/>
      <c r="L109" s="24"/>
      <c r="M109" s="24"/>
      <c r="N109" s="24"/>
      <c r="O109" s="24"/>
      <c r="P109" s="24"/>
      <c r="Q109" s="24"/>
      <c r="R109" s="28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  <c r="FX109" s="24"/>
      <c r="FY109" s="24"/>
      <c r="FZ109" s="24"/>
      <c r="GA109" s="24"/>
      <c r="GB109" s="24"/>
      <c r="GC109" s="24"/>
      <c r="GD109" s="24"/>
      <c r="GE109" s="24"/>
      <c r="GF109" s="24"/>
      <c r="GG109" s="24"/>
      <c r="GH109" s="24"/>
      <c r="GI109" s="24"/>
      <c r="GJ109" s="24"/>
      <c r="GK109" s="24"/>
      <c r="GL109" s="24"/>
      <c r="GM109" s="24"/>
      <c r="GN109" s="24"/>
      <c r="GO109" s="24"/>
      <c r="GP109" s="24"/>
      <c r="GQ109" s="24"/>
      <c r="GR109" s="24"/>
      <c r="GS109" s="24"/>
      <c r="GT109" s="24"/>
      <c r="GU109" s="24"/>
      <c r="GV109" s="24"/>
      <c r="GW109" s="24"/>
      <c r="GX109" s="24"/>
      <c r="GY109" s="24"/>
      <c r="GZ109" s="24"/>
      <c r="HA109" s="24"/>
      <c r="HB109" s="24"/>
      <c r="HC109" s="24"/>
      <c r="HD109" s="24"/>
      <c r="HE109" s="24"/>
      <c r="HF109" s="24"/>
      <c r="HG109" s="24"/>
      <c r="HH109" s="24"/>
      <c r="HI109" s="24"/>
      <c r="HJ109" s="24"/>
      <c r="HK109" s="24"/>
      <c r="HL109" s="24"/>
      <c r="HM109" s="24"/>
      <c r="HN109" s="24"/>
      <c r="HO109" s="24"/>
      <c r="HP109" s="24"/>
      <c r="HQ109" s="24"/>
      <c r="HR109" s="24"/>
      <c r="HS109" s="24"/>
      <c r="HT109" s="24"/>
      <c r="HU109" s="24"/>
      <c r="HV109" s="30"/>
      <c r="HW109" s="30"/>
      <c r="HX109" s="28"/>
      <c r="HY109" s="28"/>
      <c r="HZ109" s="28"/>
      <c r="IA109" s="28"/>
      <c r="IB109" s="29"/>
      <c r="IC109" s="24"/>
      <c r="ID109" s="24"/>
      <c r="IE109" s="24"/>
      <c r="IF109" s="24"/>
      <c r="IG109" s="24"/>
      <c r="IH109" s="24"/>
      <c r="II109" s="24"/>
      <c r="IJ109" s="24"/>
      <c r="IK109" s="24"/>
      <c r="IL109" s="24"/>
    </row>
    <row r="110" spans="1:246" ht="12.75" hidden="1" customHeight="1">
      <c r="A110" s="24"/>
      <c r="B110" s="24"/>
      <c r="C110" s="30"/>
      <c r="D110" s="30"/>
      <c r="E110" s="30"/>
      <c r="F110" s="30"/>
      <c r="G110" s="40"/>
      <c r="H110" s="30"/>
      <c r="I110" s="30"/>
      <c r="J110" s="24"/>
      <c r="K110" s="24"/>
      <c r="L110" s="24"/>
      <c r="M110" s="24"/>
      <c r="N110" s="24"/>
      <c r="O110" s="24"/>
      <c r="P110" s="24"/>
      <c r="Q110" s="24"/>
      <c r="R110" s="28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  <c r="FX110" s="24"/>
      <c r="FY110" s="24"/>
      <c r="FZ110" s="24"/>
      <c r="GA110" s="24"/>
      <c r="GB110" s="24"/>
      <c r="GC110" s="24"/>
      <c r="GD110" s="24"/>
      <c r="GE110" s="24"/>
      <c r="GF110" s="24"/>
      <c r="GG110" s="24"/>
      <c r="GH110" s="24"/>
      <c r="GI110" s="24"/>
      <c r="GJ110" s="24"/>
      <c r="GK110" s="24"/>
      <c r="GL110" s="24"/>
      <c r="GM110" s="24"/>
      <c r="GN110" s="24"/>
      <c r="GO110" s="24"/>
      <c r="GP110" s="24"/>
      <c r="GQ110" s="24"/>
      <c r="GR110" s="24"/>
      <c r="GS110" s="24"/>
      <c r="GT110" s="24"/>
      <c r="GU110" s="24"/>
      <c r="GV110" s="24"/>
      <c r="GW110" s="24"/>
      <c r="GX110" s="24"/>
      <c r="GY110" s="24"/>
      <c r="GZ110" s="24"/>
      <c r="HA110" s="24"/>
      <c r="HB110" s="24"/>
      <c r="HC110" s="24"/>
      <c r="HD110" s="24"/>
      <c r="HE110" s="24"/>
      <c r="HF110" s="24"/>
      <c r="HG110" s="24"/>
      <c r="HH110" s="24"/>
      <c r="HI110" s="24"/>
      <c r="HJ110" s="24"/>
      <c r="HK110" s="24"/>
      <c r="HL110" s="24"/>
      <c r="HM110" s="24"/>
      <c r="HN110" s="24"/>
      <c r="HO110" s="24"/>
      <c r="HP110" s="24"/>
      <c r="HQ110" s="24"/>
      <c r="HR110" s="24"/>
      <c r="HS110" s="24"/>
      <c r="HT110" s="24"/>
      <c r="HU110" s="24"/>
      <c r="HV110" s="30"/>
      <c r="HW110" s="30"/>
      <c r="HX110" s="28"/>
      <c r="HY110" s="28"/>
      <c r="HZ110" s="28"/>
      <c r="IA110" s="28"/>
      <c r="IB110" s="29"/>
      <c r="IC110" s="24"/>
      <c r="ID110" s="24"/>
      <c r="IE110" s="24"/>
      <c r="IF110" s="24"/>
      <c r="IG110" s="24"/>
      <c r="IH110" s="24"/>
      <c r="II110" s="24"/>
      <c r="IJ110" s="24"/>
      <c r="IK110" s="24"/>
      <c r="IL110" s="24"/>
    </row>
    <row r="111" spans="1:246" ht="12.75" hidden="1" customHeight="1">
      <c r="A111" s="24"/>
      <c r="B111" s="24"/>
      <c r="C111" s="30"/>
      <c r="D111" s="30"/>
      <c r="E111" s="30"/>
      <c r="F111" s="30"/>
      <c r="G111" s="40"/>
      <c r="H111" s="30"/>
      <c r="I111" s="30"/>
      <c r="J111" s="24"/>
      <c r="K111" s="24"/>
      <c r="L111" s="24"/>
      <c r="M111" s="24"/>
      <c r="N111" s="24"/>
      <c r="O111" s="24"/>
      <c r="P111" s="24"/>
      <c r="Q111" s="24"/>
      <c r="R111" s="28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/>
      <c r="GF111" s="24"/>
      <c r="GG111" s="24"/>
      <c r="GH111" s="24"/>
      <c r="GI111" s="24"/>
      <c r="GJ111" s="24"/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 s="24"/>
      <c r="GV111" s="24"/>
      <c r="GW111" s="24"/>
      <c r="GX111" s="24"/>
      <c r="GY111" s="24"/>
      <c r="GZ111" s="24"/>
      <c r="HA111" s="24"/>
      <c r="HB111" s="24"/>
      <c r="HC111" s="24"/>
      <c r="HD111" s="24"/>
      <c r="HE111" s="24"/>
      <c r="HF111" s="24"/>
      <c r="HG111" s="24"/>
      <c r="HH111" s="24"/>
      <c r="HI111" s="24"/>
      <c r="HJ111" s="24"/>
      <c r="HK111" s="24"/>
      <c r="HL111" s="24"/>
      <c r="HM111" s="24"/>
      <c r="HN111" s="24"/>
      <c r="HO111" s="24"/>
      <c r="HP111" s="24"/>
      <c r="HQ111" s="24"/>
      <c r="HR111" s="24"/>
      <c r="HS111" s="24"/>
      <c r="HT111" s="24"/>
      <c r="HU111" s="24"/>
      <c r="HV111" s="30"/>
      <c r="HW111" s="30"/>
      <c r="HX111" s="28"/>
      <c r="HY111" s="28"/>
      <c r="HZ111" s="28"/>
      <c r="IA111" s="28"/>
      <c r="IB111" s="29"/>
      <c r="IC111" s="24"/>
      <c r="ID111" s="24"/>
      <c r="IE111" s="24"/>
      <c r="IF111" s="24"/>
      <c r="IG111" s="24"/>
      <c r="IH111" s="24"/>
      <c r="II111" s="24"/>
      <c r="IJ111" s="24"/>
      <c r="IK111" s="24"/>
      <c r="IL111" s="24"/>
    </row>
    <row r="112" spans="1:246" ht="12.75" hidden="1" customHeight="1">
      <c r="A112" s="24"/>
      <c r="B112" s="24"/>
      <c r="C112" s="30"/>
      <c r="D112" s="30"/>
      <c r="E112" s="30"/>
      <c r="F112" s="30"/>
      <c r="G112" s="40"/>
      <c r="H112" s="30"/>
      <c r="I112" s="30"/>
      <c r="J112" s="24"/>
      <c r="K112" s="24"/>
      <c r="L112" s="24"/>
      <c r="M112" s="24"/>
      <c r="N112" s="24"/>
      <c r="O112" s="24"/>
      <c r="P112" s="24"/>
      <c r="Q112" s="24"/>
      <c r="R112" s="28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  <c r="FQ112" s="24"/>
      <c r="FR112" s="24"/>
      <c r="FS112" s="24"/>
      <c r="FT112" s="24"/>
      <c r="FU112" s="24"/>
      <c r="FV112" s="24"/>
      <c r="FW112" s="24"/>
      <c r="FX112" s="24"/>
      <c r="FY112" s="24"/>
      <c r="FZ112" s="24"/>
      <c r="GA112" s="24"/>
      <c r="GB112" s="24"/>
      <c r="GC112" s="24"/>
      <c r="GD112" s="24"/>
      <c r="GE112" s="24"/>
      <c r="GF112" s="24"/>
      <c r="GG112" s="24"/>
      <c r="GH112" s="24"/>
      <c r="GI112" s="24"/>
      <c r="GJ112" s="24"/>
      <c r="GK112" s="24"/>
      <c r="GL112" s="24"/>
      <c r="GM112" s="24"/>
      <c r="GN112" s="24"/>
      <c r="GO112" s="24"/>
      <c r="GP112" s="24"/>
      <c r="GQ112" s="24"/>
      <c r="GR112" s="24"/>
      <c r="GS112" s="24"/>
      <c r="GT112" s="24"/>
      <c r="GU112" s="24"/>
      <c r="GV112" s="24"/>
      <c r="GW112" s="24"/>
      <c r="GX112" s="24"/>
      <c r="GY112" s="24"/>
      <c r="GZ112" s="24"/>
      <c r="HA112" s="24"/>
      <c r="HB112" s="24"/>
      <c r="HC112" s="24"/>
      <c r="HD112" s="24"/>
      <c r="HE112" s="24"/>
      <c r="HF112" s="24"/>
      <c r="HG112" s="24"/>
      <c r="HH112" s="24"/>
      <c r="HI112" s="24"/>
      <c r="HJ112" s="24"/>
      <c r="HK112" s="24"/>
      <c r="HL112" s="24"/>
      <c r="HM112" s="24"/>
      <c r="HN112" s="24"/>
      <c r="HO112" s="24"/>
      <c r="HP112" s="24"/>
      <c r="HQ112" s="24"/>
      <c r="HR112" s="24"/>
      <c r="HS112" s="24"/>
      <c r="HT112" s="24"/>
      <c r="HU112" s="24"/>
      <c r="HV112" s="30"/>
      <c r="HW112" s="30"/>
      <c r="HX112" s="28"/>
      <c r="HY112" s="28"/>
      <c r="HZ112" s="28"/>
      <c r="IA112" s="28"/>
      <c r="IB112" s="29"/>
      <c r="IC112" s="24"/>
      <c r="ID112" s="24"/>
      <c r="IE112" s="24"/>
      <c r="IF112" s="24"/>
      <c r="IG112" s="24"/>
      <c r="IH112" s="24"/>
      <c r="II112" s="24"/>
      <c r="IJ112" s="24"/>
      <c r="IK112" s="24"/>
      <c r="IL112" s="24"/>
    </row>
    <row r="113" spans="1:246" ht="12.75" hidden="1" customHeight="1">
      <c r="A113" s="24"/>
      <c r="B113" s="24"/>
      <c r="C113" s="30"/>
      <c r="D113" s="30"/>
      <c r="E113" s="30"/>
      <c r="F113" s="30"/>
      <c r="G113" s="40"/>
      <c r="H113" s="30"/>
      <c r="I113" s="30"/>
      <c r="J113" s="24"/>
      <c r="K113" s="24"/>
      <c r="L113" s="24"/>
      <c r="M113" s="24"/>
      <c r="N113" s="24"/>
      <c r="O113" s="24"/>
      <c r="P113" s="24"/>
      <c r="Q113" s="24"/>
      <c r="R113" s="28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  <c r="FQ113" s="24"/>
      <c r="FR113" s="24"/>
      <c r="FS113" s="24"/>
      <c r="FT113" s="24"/>
      <c r="FU113" s="24"/>
      <c r="FV113" s="24"/>
      <c r="FW113" s="24"/>
      <c r="FX113" s="24"/>
      <c r="FY113" s="24"/>
      <c r="FZ113" s="24"/>
      <c r="GA113" s="24"/>
      <c r="GB113" s="24"/>
      <c r="GC113" s="24"/>
      <c r="GD113" s="24"/>
      <c r="GE113" s="24"/>
      <c r="GF113" s="24"/>
      <c r="GG113" s="24"/>
      <c r="GH113" s="24"/>
      <c r="GI113" s="24"/>
      <c r="GJ113" s="24"/>
      <c r="GK113" s="24"/>
      <c r="GL113" s="24"/>
      <c r="GM113" s="24"/>
      <c r="GN113" s="24"/>
      <c r="GO113" s="24"/>
      <c r="GP113" s="24"/>
      <c r="GQ113" s="24"/>
      <c r="GR113" s="24"/>
      <c r="GS113" s="24"/>
      <c r="GT113" s="24"/>
      <c r="GU113" s="24"/>
      <c r="GV113" s="24"/>
      <c r="GW113" s="24"/>
      <c r="GX113" s="24"/>
      <c r="GY113" s="24"/>
      <c r="GZ113" s="24"/>
      <c r="HA113" s="24"/>
      <c r="HB113" s="24"/>
      <c r="HC113" s="24"/>
      <c r="HD113" s="24"/>
      <c r="HE113" s="24"/>
      <c r="HF113" s="24"/>
      <c r="HG113" s="24"/>
      <c r="HH113" s="24"/>
      <c r="HI113" s="24"/>
      <c r="HJ113" s="24"/>
      <c r="HK113" s="24"/>
      <c r="HL113" s="24"/>
      <c r="HM113" s="24"/>
      <c r="HN113" s="24"/>
      <c r="HO113" s="24"/>
      <c r="HP113" s="24"/>
      <c r="HQ113" s="24"/>
      <c r="HR113" s="24"/>
      <c r="HS113" s="24"/>
      <c r="HT113" s="24"/>
      <c r="HU113" s="24"/>
      <c r="HV113" s="30"/>
      <c r="HW113" s="30"/>
      <c r="HX113" s="28"/>
      <c r="HY113" s="28"/>
      <c r="HZ113" s="28"/>
      <c r="IA113" s="28"/>
      <c r="IB113" s="29"/>
      <c r="IC113" s="24"/>
      <c r="ID113" s="24"/>
      <c r="IE113" s="24"/>
      <c r="IF113" s="24"/>
      <c r="IG113" s="24"/>
      <c r="IH113" s="24"/>
      <c r="II113" s="24"/>
      <c r="IJ113" s="24"/>
      <c r="IK113" s="24"/>
      <c r="IL113" s="24"/>
    </row>
    <row r="114" spans="1:246" ht="12.75" hidden="1" customHeight="1">
      <c r="A114" s="24"/>
      <c r="B114" s="24"/>
      <c r="C114" s="30"/>
      <c r="D114" s="30"/>
      <c r="E114" s="30"/>
      <c r="F114" s="30"/>
      <c r="G114" s="40"/>
      <c r="H114" s="30"/>
      <c r="I114" s="30"/>
      <c r="J114" s="24"/>
      <c r="K114" s="24"/>
      <c r="L114" s="24"/>
      <c r="M114" s="24"/>
      <c r="N114" s="24"/>
      <c r="O114" s="24"/>
      <c r="P114" s="24"/>
      <c r="Q114" s="24"/>
      <c r="R114" s="28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  <c r="FJ114" s="24"/>
      <c r="FK114" s="24"/>
      <c r="FL114" s="24"/>
      <c r="FM114" s="24"/>
      <c r="FN114" s="24"/>
      <c r="FO114" s="24"/>
      <c r="FP114" s="24"/>
      <c r="FQ114" s="24"/>
      <c r="FR114" s="24"/>
      <c r="FS114" s="24"/>
      <c r="FT114" s="24"/>
      <c r="FU114" s="24"/>
      <c r="FV114" s="24"/>
      <c r="FW114" s="24"/>
      <c r="FX114" s="24"/>
      <c r="FY114" s="24"/>
      <c r="FZ114" s="24"/>
      <c r="GA114" s="24"/>
      <c r="GB114" s="24"/>
      <c r="GC114" s="24"/>
      <c r="GD114" s="24"/>
      <c r="GE114" s="24"/>
      <c r="GF114" s="24"/>
      <c r="GG114" s="24"/>
      <c r="GH114" s="24"/>
      <c r="GI114" s="24"/>
      <c r="GJ114" s="24"/>
      <c r="GK114" s="24"/>
      <c r="GL114" s="24"/>
      <c r="GM114" s="24"/>
      <c r="GN114" s="24"/>
      <c r="GO114" s="24"/>
      <c r="GP114" s="24"/>
      <c r="GQ114" s="24"/>
      <c r="GR114" s="24"/>
      <c r="GS114" s="24"/>
      <c r="GT114" s="24"/>
      <c r="GU114" s="24"/>
      <c r="GV114" s="24"/>
      <c r="GW114" s="24"/>
      <c r="GX114" s="24"/>
      <c r="GY114" s="24"/>
      <c r="GZ114" s="24"/>
      <c r="HA114" s="24"/>
      <c r="HB114" s="24"/>
      <c r="HC114" s="24"/>
      <c r="HD114" s="24"/>
      <c r="HE114" s="24"/>
      <c r="HF114" s="24"/>
      <c r="HG114" s="24"/>
      <c r="HH114" s="24"/>
      <c r="HI114" s="24"/>
      <c r="HJ114" s="24"/>
      <c r="HK114" s="24"/>
      <c r="HL114" s="24"/>
      <c r="HM114" s="24"/>
      <c r="HN114" s="24"/>
      <c r="HO114" s="24"/>
      <c r="HP114" s="24"/>
      <c r="HQ114" s="24"/>
      <c r="HR114" s="24"/>
      <c r="HS114" s="24"/>
      <c r="HT114" s="24"/>
      <c r="HU114" s="24"/>
      <c r="HV114" s="30"/>
      <c r="HW114" s="30"/>
      <c r="HX114" s="28"/>
      <c r="HY114" s="28"/>
      <c r="HZ114" s="28"/>
      <c r="IA114" s="28"/>
      <c r="IB114" s="29"/>
      <c r="IC114" s="24"/>
      <c r="ID114" s="24"/>
      <c r="IE114" s="24"/>
      <c r="IF114" s="24"/>
      <c r="IG114" s="24"/>
      <c r="IH114" s="24"/>
      <c r="II114" s="24"/>
      <c r="IJ114" s="24"/>
      <c r="IK114" s="24"/>
      <c r="IL114" s="24"/>
    </row>
    <row r="115" spans="1:246" ht="12.75" hidden="1" customHeight="1">
      <c r="A115" s="24"/>
      <c r="B115" s="24"/>
      <c r="C115" s="30"/>
      <c r="D115" s="30"/>
      <c r="E115" s="30"/>
      <c r="F115" s="30"/>
      <c r="G115" s="40"/>
      <c r="H115" s="30"/>
      <c r="I115" s="30"/>
      <c r="J115" s="24"/>
      <c r="K115" s="24"/>
      <c r="L115" s="24"/>
      <c r="M115" s="24"/>
      <c r="N115" s="24"/>
      <c r="O115" s="24"/>
      <c r="P115" s="24"/>
      <c r="Q115" s="24"/>
      <c r="R115" s="28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  <c r="FL115" s="24"/>
      <c r="FM115" s="24"/>
      <c r="FN115" s="24"/>
      <c r="FO115" s="24"/>
      <c r="FP115" s="24"/>
      <c r="FQ115" s="24"/>
      <c r="FR115" s="24"/>
      <c r="FS115" s="24"/>
      <c r="FT115" s="24"/>
      <c r="FU115" s="24"/>
      <c r="FV115" s="24"/>
      <c r="FW115" s="24"/>
      <c r="FX115" s="24"/>
      <c r="FY115" s="24"/>
      <c r="FZ115" s="24"/>
      <c r="GA115" s="24"/>
      <c r="GB115" s="24"/>
      <c r="GC115" s="24"/>
      <c r="GD115" s="24"/>
      <c r="GE115" s="24"/>
      <c r="GF115" s="24"/>
      <c r="GG115" s="24"/>
      <c r="GH115" s="24"/>
      <c r="GI115" s="24"/>
      <c r="GJ115" s="24"/>
      <c r="GK115" s="24"/>
      <c r="GL115" s="24"/>
      <c r="GM115" s="24"/>
      <c r="GN115" s="24"/>
      <c r="GO115" s="24"/>
      <c r="GP115" s="24"/>
      <c r="GQ115" s="24"/>
      <c r="GR115" s="24"/>
      <c r="GS115" s="24"/>
      <c r="GT115" s="24"/>
      <c r="GU115" s="24"/>
      <c r="GV115" s="24"/>
      <c r="GW115" s="24"/>
      <c r="GX115" s="24"/>
      <c r="GY115" s="24"/>
      <c r="GZ115" s="24"/>
      <c r="HA115" s="24"/>
      <c r="HB115" s="24"/>
      <c r="HC115" s="24"/>
      <c r="HD115" s="24"/>
      <c r="HE115" s="24"/>
      <c r="HF115" s="24"/>
      <c r="HG115" s="24"/>
      <c r="HH115" s="24"/>
      <c r="HI115" s="24"/>
      <c r="HJ115" s="24"/>
      <c r="HK115" s="24"/>
      <c r="HL115" s="24"/>
      <c r="HM115" s="24"/>
      <c r="HN115" s="24"/>
      <c r="HO115" s="24"/>
      <c r="HP115" s="24"/>
      <c r="HQ115" s="24"/>
      <c r="HR115" s="24"/>
      <c r="HS115" s="24"/>
      <c r="HT115" s="24"/>
      <c r="HU115" s="24"/>
      <c r="HV115" s="30"/>
      <c r="HW115" s="30"/>
      <c r="HX115" s="28"/>
      <c r="HY115" s="28"/>
      <c r="HZ115" s="28"/>
      <c r="IA115" s="28"/>
      <c r="IB115" s="29"/>
      <c r="IC115" s="24"/>
      <c r="ID115" s="24"/>
      <c r="IE115" s="24"/>
      <c r="IF115" s="24"/>
      <c r="IG115" s="24"/>
      <c r="IH115" s="24"/>
      <c r="II115" s="24"/>
      <c r="IJ115" s="24"/>
      <c r="IK115" s="24"/>
      <c r="IL115" s="24"/>
    </row>
    <row r="116" spans="1:246" ht="12.75" hidden="1" customHeight="1">
      <c r="A116" s="24"/>
      <c r="B116" s="24"/>
      <c r="C116" s="30"/>
      <c r="D116" s="30"/>
      <c r="E116" s="30"/>
      <c r="F116" s="30"/>
      <c r="G116" s="40"/>
      <c r="H116" s="30"/>
      <c r="I116" s="30"/>
      <c r="J116" s="24"/>
      <c r="K116" s="24"/>
      <c r="L116" s="24"/>
      <c r="M116" s="24"/>
      <c r="N116" s="24"/>
      <c r="O116" s="24"/>
      <c r="P116" s="24"/>
      <c r="Q116" s="24"/>
      <c r="R116" s="28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  <c r="FJ116" s="24"/>
      <c r="FK116" s="24"/>
      <c r="FL116" s="24"/>
      <c r="FM116" s="24"/>
      <c r="FN116" s="24"/>
      <c r="FO116" s="24"/>
      <c r="FP116" s="24"/>
      <c r="FQ116" s="24"/>
      <c r="FR116" s="24"/>
      <c r="FS116" s="24"/>
      <c r="FT116" s="24"/>
      <c r="FU116" s="24"/>
      <c r="FV116" s="24"/>
      <c r="FW116" s="24"/>
      <c r="FX116" s="24"/>
      <c r="FY116" s="24"/>
      <c r="FZ116" s="24"/>
      <c r="GA116" s="24"/>
      <c r="GB116" s="24"/>
      <c r="GC116" s="24"/>
      <c r="GD116" s="24"/>
      <c r="GE116" s="24"/>
      <c r="GF116" s="24"/>
      <c r="GG116" s="24"/>
      <c r="GH116" s="24"/>
      <c r="GI116" s="24"/>
      <c r="GJ116" s="24"/>
      <c r="GK116" s="24"/>
      <c r="GL116" s="24"/>
      <c r="GM116" s="24"/>
      <c r="GN116" s="24"/>
      <c r="GO116" s="24"/>
      <c r="GP116" s="24"/>
      <c r="GQ116" s="24"/>
      <c r="GR116" s="24"/>
      <c r="GS116" s="24"/>
      <c r="GT116" s="24"/>
      <c r="GU116" s="24"/>
      <c r="GV116" s="24"/>
      <c r="GW116" s="24"/>
      <c r="GX116" s="24"/>
      <c r="GY116" s="24"/>
      <c r="GZ116" s="24"/>
      <c r="HA116" s="24"/>
      <c r="HB116" s="24"/>
      <c r="HC116" s="24"/>
      <c r="HD116" s="24"/>
      <c r="HE116" s="24"/>
      <c r="HF116" s="24"/>
      <c r="HG116" s="24"/>
      <c r="HH116" s="24"/>
      <c r="HI116" s="24"/>
      <c r="HJ116" s="24"/>
      <c r="HK116" s="24"/>
      <c r="HL116" s="24"/>
      <c r="HM116" s="24"/>
      <c r="HN116" s="24"/>
      <c r="HO116" s="24"/>
      <c r="HP116" s="24"/>
      <c r="HQ116" s="24"/>
      <c r="HR116" s="24"/>
      <c r="HS116" s="24"/>
      <c r="HT116" s="24"/>
      <c r="HU116" s="24"/>
      <c r="HV116" s="30"/>
      <c r="HW116" s="30"/>
      <c r="HX116" s="28"/>
      <c r="HY116" s="28"/>
      <c r="HZ116" s="28"/>
      <c r="IA116" s="28"/>
      <c r="IB116" s="29"/>
      <c r="IC116" s="24"/>
      <c r="ID116" s="24"/>
      <c r="IE116" s="24"/>
      <c r="IF116" s="24"/>
      <c r="IG116" s="24"/>
      <c r="IH116" s="24"/>
      <c r="II116" s="24"/>
      <c r="IJ116" s="24"/>
      <c r="IK116" s="24"/>
      <c r="IL116" s="24"/>
    </row>
    <row r="117" spans="1:246" ht="12.75" hidden="1" customHeight="1">
      <c r="A117" s="24"/>
      <c r="B117" s="24"/>
      <c r="C117" s="30"/>
      <c r="D117" s="30"/>
      <c r="E117" s="30"/>
      <c r="F117" s="30"/>
      <c r="G117" s="40"/>
      <c r="H117" s="30"/>
      <c r="I117" s="30"/>
      <c r="J117" s="24"/>
      <c r="K117" s="24"/>
      <c r="L117" s="24"/>
      <c r="M117" s="24"/>
      <c r="N117" s="24"/>
      <c r="O117" s="24"/>
      <c r="P117" s="24"/>
      <c r="Q117" s="24"/>
      <c r="R117" s="28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  <c r="FJ117" s="24"/>
      <c r="FK117" s="24"/>
      <c r="FL117" s="24"/>
      <c r="FM117" s="24"/>
      <c r="FN117" s="24"/>
      <c r="FO117" s="24"/>
      <c r="FP117" s="24"/>
      <c r="FQ117" s="24"/>
      <c r="FR117" s="24"/>
      <c r="FS117" s="24"/>
      <c r="FT117" s="24"/>
      <c r="FU117" s="24"/>
      <c r="FV117" s="24"/>
      <c r="FW117" s="24"/>
      <c r="FX117" s="24"/>
      <c r="FY117" s="24"/>
      <c r="FZ117" s="24"/>
      <c r="GA117" s="24"/>
      <c r="GB117" s="24"/>
      <c r="GC117" s="24"/>
      <c r="GD117" s="24"/>
      <c r="GE117" s="24"/>
      <c r="GF117" s="24"/>
      <c r="GG117" s="24"/>
      <c r="GH117" s="24"/>
      <c r="GI117" s="24"/>
      <c r="GJ117" s="24"/>
      <c r="GK117" s="24"/>
      <c r="GL117" s="24"/>
      <c r="GM117" s="24"/>
      <c r="GN117" s="24"/>
      <c r="GO117" s="24"/>
      <c r="GP117" s="24"/>
      <c r="GQ117" s="24"/>
      <c r="GR117" s="24"/>
      <c r="GS117" s="24"/>
      <c r="GT117" s="24"/>
      <c r="GU117" s="24"/>
      <c r="GV117" s="24"/>
      <c r="GW117" s="24"/>
      <c r="GX117" s="24"/>
      <c r="GY117" s="24"/>
      <c r="GZ117" s="24"/>
      <c r="HA117" s="24"/>
      <c r="HB117" s="24"/>
      <c r="HC117" s="24"/>
      <c r="HD117" s="24"/>
      <c r="HE117" s="24"/>
      <c r="HF117" s="24"/>
      <c r="HG117" s="24"/>
      <c r="HH117" s="24"/>
      <c r="HI117" s="24"/>
      <c r="HJ117" s="24"/>
      <c r="HK117" s="24"/>
      <c r="HL117" s="24"/>
      <c r="HM117" s="24"/>
      <c r="HN117" s="24"/>
      <c r="HO117" s="24"/>
      <c r="HP117" s="24"/>
      <c r="HQ117" s="24"/>
      <c r="HR117" s="24"/>
      <c r="HS117" s="24"/>
      <c r="HT117" s="24"/>
      <c r="HU117" s="24"/>
      <c r="HV117" s="30"/>
      <c r="HW117" s="30"/>
      <c r="HX117" s="28"/>
      <c r="HY117" s="28"/>
      <c r="HZ117" s="28"/>
      <c r="IA117" s="28"/>
      <c r="IB117" s="29"/>
      <c r="IC117" s="24"/>
      <c r="ID117" s="24"/>
      <c r="IE117" s="24"/>
      <c r="IF117" s="24"/>
      <c r="IG117" s="24"/>
      <c r="IH117" s="24"/>
      <c r="II117" s="24"/>
      <c r="IJ117" s="24"/>
      <c r="IK117" s="24"/>
      <c r="IL117" s="24"/>
    </row>
    <row r="118" spans="1:246" ht="12.75" hidden="1" customHeight="1">
      <c r="A118" s="24"/>
      <c r="B118" s="24"/>
      <c r="C118" s="30"/>
      <c r="D118" s="30"/>
      <c r="E118" s="30"/>
      <c r="F118" s="30"/>
      <c r="G118" s="40"/>
      <c r="H118" s="30"/>
      <c r="I118" s="30"/>
      <c r="J118" s="24"/>
      <c r="K118" s="24"/>
      <c r="L118" s="24"/>
      <c r="M118" s="24"/>
      <c r="N118" s="24"/>
      <c r="O118" s="24"/>
      <c r="P118" s="24"/>
      <c r="Q118" s="24"/>
      <c r="R118" s="28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  <c r="FQ118" s="24"/>
      <c r="FR118" s="24"/>
      <c r="FS118" s="24"/>
      <c r="FT118" s="24"/>
      <c r="FU118" s="24"/>
      <c r="FV118" s="24"/>
      <c r="FW118" s="24"/>
      <c r="FX118" s="24"/>
      <c r="FY118" s="24"/>
      <c r="FZ118" s="24"/>
      <c r="GA118" s="24"/>
      <c r="GB118" s="24"/>
      <c r="GC118" s="24"/>
      <c r="GD118" s="24"/>
      <c r="GE118" s="24"/>
      <c r="GF118" s="24"/>
      <c r="GG118" s="24"/>
      <c r="GH118" s="24"/>
      <c r="GI118" s="24"/>
      <c r="GJ118" s="24"/>
      <c r="GK118" s="24"/>
      <c r="GL118" s="24"/>
      <c r="GM118" s="24"/>
      <c r="GN118" s="24"/>
      <c r="GO118" s="24"/>
      <c r="GP118" s="24"/>
      <c r="GQ118" s="24"/>
      <c r="GR118" s="24"/>
      <c r="GS118" s="24"/>
      <c r="GT118" s="24"/>
      <c r="GU118" s="24"/>
      <c r="GV118" s="24"/>
      <c r="GW118" s="24"/>
      <c r="GX118" s="24"/>
      <c r="GY118" s="24"/>
      <c r="GZ118" s="24"/>
      <c r="HA118" s="24"/>
      <c r="HB118" s="24"/>
      <c r="HC118" s="24"/>
      <c r="HD118" s="24"/>
      <c r="HE118" s="24"/>
      <c r="HF118" s="24"/>
      <c r="HG118" s="24"/>
      <c r="HH118" s="24"/>
      <c r="HI118" s="24"/>
      <c r="HJ118" s="24"/>
      <c r="HK118" s="24"/>
      <c r="HL118" s="24"/>
      <c r="HM118" s="24"/>
      <c r="HN118" s="24"/>
      <c r="HO118" s="24"/>
      <c r="HP118" s="24"/>
      <c r="HQ118" s="24"/>
      <c r="HR118" s="24"/>
      <c r="HS118" s="24"/>
      <c r="HT118" s="24"/>
      <c r="HU118" s="24"/>
      <c r="HV118" s="30"/>
      <c r="HW118" s="30"/>
      <c r="HX118" s="28"/>
      <c r="HY118" s="28"/>
      <c r="HZ118" s="28"/>
      <c r="IA118" s="28"/>
      <c r="IB118" s="29"/>
      <c r="IC118" s="24"/>
      <c r="ID118" s="24"/>
      <c r="IE118" s="24"/>
      <c r="IF118" s="24"/>
      <c r="IG118" s="24"/>
      <c r="IH118" s="24"/>
      <c r="II118" s="24"/>
      <c r="IJ118" s="24"/>
      <c r="IK118" s="24"/>
      <c r="IL118" s="24"/>
    </row>
    <row r="119" spans="1:246" ht="12.75" hidden="1" customHeight="1">
      <c r="A119" s="24"/>
      <c r="B119" s="24"/>
      <c r="C119" s="30"/>
      <c r="D119" s="30"/>
      <c r="E119" s="30"/>
      <c r="F119" s="30"/>
      <c r="G119" s="40"/>
      <c r="H119" s="30"/>
      <c r="I119" s="30"/>
      <c r="J119" s="24"/>
      <c r="K119" s="24"/>
      <c r="L119" s="24"/>
      <c r="M119" s="24"/>
      <c r="N119" s="24"/>
      <c r="O119" s="24"/>
      <c r="P119" s="24"/>
      <c r="Q119" s="24"/>
      <c r="R119" s="28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4"/>
      <c r="FV119" s="24"/>
      <c r="FW119" s="24"/>
      <c r="FX119" s="24"/>
      <c r="FY119" s="24"/>
      <c r="FZ119" s="24"/>
      <c r="GA119" s="24"/>
      <c r="GB119" s="24"/>
      <c r="GC119" s="24"/>
      <c r="GD119" s="24"/>
      <c r="GE119" s="24"/>
      <c r="GF119" s="24"/>
      <c r="GG119" s="24"/>
      <c r="GH119" s="24"/>
      <c r="GI119" s="24"/>
      <c r="GJ119" s="24"/>
      <c r="GK119" s="24"/>
      <c r="GL119" s="24"/>
      <c r="GM119" s="24"/>
      <c r="GN119" s="24"/>
      <c r="GO119" s="24"/>
      <c r="GP119" s="24"/>
      <c r="GQ119" s="24"/>
      <c r="GR119" s="24"/>
      <c r="GS119" s="24"/>
      <c r="GT119" s="24"/>
      <c r="GU119" s="24"/>
      <c r="GV119" s="24"/>
      <c r="GW119" s="24"/>
      <c r="GX119" s="24"/>
      <c r="GY119" s="24"/>
      <c r="GZ119" s="24"/>
      <c r="HA119" s="24"/>
      <c r="HB119" s="24"/>
      <c r="HC119" s="24"/>
      <c r="HD119" s="24"/>
      <c r="HE119" s="24"/>
      <c r="HF119" s="24"/>
      <c r="HG119" s="24"/>
      <c r="HH119" s="24"/>
      <c r="HI119" s="24"/>
      <c r="HJ119" s="24"/>
      <c r="HK119" s="24"/>
      <c r="HL119" s="24"/>
      <c r="HM119" s="24"/>
      <c r="HN119" s="24"/>
      <c r="HO119" s="24"/>
      <c r="HP119" s="24"/>
      <c r="HQ119" s="24"/>
      <c r="HR119" s="24"/>
      <c r="HS119" s="24"/>
      <c r="HT119" s="24"/>
      <c r="HU119" s="24"/>
      <c r="HV119" s="30"/>
      <c r="HW119" s="30"/>
      <c r="HX119" s="28"/>
      <c r="HY119" s="28"/>
      <c r="HZ119" s="28"/>
      <c r="IA119" s="28"/>
      <c r="IB119" s="29"/>
      <c r="IC119" s="24"/>
      <c r="ID119" s="24"/>
      <c r="IE119" s="24"/>
      <c r="IF119" s="24"/>
      <c r="IG119" s="24"/>
      <c r="IH119" s="24"/>
      <c r="II119" s="24"/>
      <c r="IJ119" s="24"/>
      <c r="IK119" s="24"/>
      <c r="IL119" s="24"/>
    </row>
    <row r="120" spans="1:246" ht="12.75" hidden="1" customHeight="1">
      <c r="A120" s="24"/>
      <c r="B120" s="24"/>
      <c r="C120" s="30"/>
      <c r="D120" s="30"/>
      <c r="E120" s="30"/>
      <c r="F120" s="30"/>
      <c r="G120" s="40"/>
      <c r="H120" s="30"/>
      <c r="I120" s="30"/>
      <c r="J120" s="24"/>
      <c r="K120" s="24"/>
      <c r="L120" s="24"/>
      <c r="M120" s="24"/>
      <c r="N120" s="24"/>
      <c r="O120" s="24"/>
      <c r="P120" s="24"/>
      <c r="Q120" s="24"/>
      <c r="R120" s="28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  <c r="FQ120" s="24"/>
      <c r="FR120" s="24"/>
      <c r="FS120" s="24"/>
      <c r="FT120" s="24"/>
      <c r="FU120" s="24"/>
      <c r="FV120" s="24"/>
      <c r="FW120" s="24"/>
      <c r="FX120" s="24"/>
      <c r="FY120" s="24"/>
      <c r="FZ120" s="24"/>
      <c r="GA120" s="24"/>
      <c r="GB120" s="24"/>
      <c r="GC120" s="24"/>
      <c r="GD120" s="24"/>
      <c r="GE120" s="24"/>
      <c r="GF120" s="24"/>
      <c r="GG120" s="24"/>
      <c r="GH120" s="24"/>
      <c r="GI120" s="24"/>
      <c r="GJ120" s="24"/>
      <c r="GK120" s="24"/>
      <c r="GL120" s="24"/>
      <c r="GM120" s="24"/>
      <c r="GN120" s="24"/>
      <c r="GO120" s="24"/>
      <c r="GP120" s="24"/>
      <c r="GQ120" s="24"/>
      <c r="GR120" s="24"/>
      <c r="GS120" s="24"/>
      <c r="GT120" s="24"/>
      <c r="GU120" s="24"/>
      <c r="GV120" s="24"/>
      <c r="GW120" s="24"/>
      <c r="GX120" s="24"/>
      <c r="GY120" s="24"/>
      <c r="GZ120" s="24"/>
      <c r="HA120" s="24"/>
      <c r="HB120" s="24"/>
      <c r="HC120" s="24"/>
      <c r="HD120" s="24"/>
      <c r="HE120" s="24"/>
      <c r="HF120" s="24"/>
      <c r="HG120" s="24"/>
      <c r="HH120" s="24"/>
      <c r="HI120" s="24"/>
      <c r="HJ120" s="24"/>
      <c r="HK120" s="24"/>
      <c r="HL120" s="24"/>
      <c r="HM120" s="24"/>
      <c r="HN120" s="24"/>
      <c r="HO120" s="24"/>
      <c r="HP120" s="24"/>
      <c r="HQ120" s="24"/>
      <c r="HR120" s="24"/>
      <c r="HS120" s="24"/>
      <c r="HT120" s="24"/>
      <c r="HU120" s="24"/>
      <c r="HV120" s="30"/>
      <c r="HW120" s="30"/>
      <c r="HX120" s="28"/>
      <c r="HY120" s="28"/>
      <c r="HZ120" s="28"/>
      <c r="IA120" s="28"/>
      <c r="IB120" s="29"/>
      <c r="IC120" s="24"/>
      <c r="ID120" s="24"/>
      <c r="IE120" s="24"/>
      <c r="IF120" s="24"/>
      <c r="IG120" s="24"/>
      <c r="IH120" s="24"/>
      <c r="II120" s="24"/>
      <c r="IJ120" s="24"/>
      <c r="IK120" s="24"/>
      <c r="IL120" s="24"/>
    </row>
    <row r="121" spans="1:246" ht="12.75" hidden="1" customHeight="1">
      <c r="A121" s="24"/>
      <c r="B121" s="24"/>
      <c r="C121" s="30"/>
      <c r="D121" s="30"/>
      <c r="E121" s="30"/>
      <c r="F121" s="30"/>
      <c r="G121" s="40"/>
      <c r="H121" s="30"/>
      <c r="I121" s="30"/>
      <c r="J121" s="24"/>
      <c r="K121" s="24"/>
      <c r="L121" s="24"/>
      <c r="M121" s="24"/>
      <c r="N121" s="24"/>
      <c r="O121" s="24"/>
      <c r="P121" s="24"/>
      <c r="Q121" s="24"/>
      <c r="R121" s="28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24"/>
      <c r="FR121" s="24"/>
      <c r="FS121" s="24"/>
      <c r="FT121" s="24"/>
      <c r="FU121" s="24"/>
      <c r="FV121" s="24"/>
      <c r="FW121" s="24"/>
      <c r="FX121" s="24"/>
      <c r="FY121" s="24"/>
      <c r="FZ121" s="24"/>
      <c r="GA121" s="24"/>
      <c r="GB121" s="24"/>
      <c r="GC121" s="24"/>
      <c r="GD121" s="24"/>
      <c r="GE121" s="24"/>
      <c r="GF121" s="24"/>
      <c r="GG121" s="24"/>
      <c r="GH121" s="24"/>
      <c r="GI121" s="24"/>
      <c r="GJ121" s="24"/>
      <c r="GK121" s="24"/>
      <c r="GL121" s="24"/>
      <c r="GM121" s="24"/>
      <c r="GN121" s="24"/>
      <c r="GO121" s="24"/>
      <c r="GP121" s="24"/>
      <c r="GQ121" s="24"/>
      <c r="GR121" s="24"/>
      <c r="GS121" s="24"/>
      <c r="GT121" s="24"/>
      <c r="GU121" s="24"/>
      <c r="GV121" s="24"/>
      <c r="GW121" s="24"/>
      <c r="GX121" s="24"/>
      <c r="GY121" s="24"/>
      <c r="GZ121" s="24"/>
      <c r="HA121" s="24"/>
      <c r="HB121" s="24"/>
      <c r="HC121" s="24"/>
      <c r="HD121" s="24"/>
      <c r="HE121" s="24"/>
      <c r="HF121" s="24"/>
      <c r="HG121" s="24"/>
      <c r="HH121" s="24"/>
      <c r="HI121" s="24"/>
      <c r="HJ121" s="24"/>
      <c r="HK121" s="24"/>
      <c r="HL121" s="24"/>
      <c r="HM121" s="24"/>
      <c r="HN121" s="24"/>
      <c r="HO121" s="24"/>
      <c r="HP121" s="24"/>
      <c r="HQ121" s="24"/>
      <c r="HR121" s="24"/>
      <c r="HS121" s="24"/>
      <c r="HT121" s="24"/>
      <c r="HU121" s="24"/>
      <c r="HV121" s="30"/>
      <c r="HW121" s="30"/>
      <c r="HX121" s="28"/>
      <c r="HY121" s="28"/>
      <c r="HZ121" s="28"/>
      <c r="IA121" s="28"/>
      <c r="IB121" s="29"/>
      <c r="IC121" s="24"/>
      <c r="ID121" s="24"/>
      <c r="IE121" s="24"/>
      <c r="IF121" s="24"/>
      <c r="IG121" s="24"/>
      <c r="IH121" s="24"/>
      <c r="II121" s="24"/>
      <c r="IJ121" s="24"/>
      <c r="IK121" s="24"/>
      <c r="IL121" s="24"/>
    </row>
    <row r="122" spans="1:246" ht="12.75" hidden="1" customHeight="1">
      <c r="A122" s="24"/>
      <c r="B122" s="24"/>
      <c r="C122" s="30"/>
      <c r="D122" s="30"/>
      <c r="E122" s="30"/>
      <c r="F122" s="30"/>
      <c r="G122" s="40"/>
      <c r="H122" s="30"/>
      <c r="I122" s="30"/>
      <c r="J122" s="24"/>
      <c r="K122" s="24"/>
      <c r="L122" s="24"/>
      <c r="M122" s="24"/>
      <c r="N122" s="24"/>
      <c r="O122" s="24"/>
      <c r="P122" s="24"/>
      <c r="Q122" s="24"/>
      <c r="R122" s="28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P122" s="24"/>
      <c r="FQ122" s="24"/>
      <c r="FR122" s="24"/>
      <c r="FS122" s="24"/>
      <c r="FT122" s="24"/>
      <c r="FU122" s="24"/>
      <c r="FV122" s="24"/>
      <c r="FW122" s="24"/>
      <c r="FX122" s="24"/>
      <c r="FY122" s="24"/>
      <c r="FZ122" s="24"/>
      <c r="GA122" s="24"/>
      <c r="GB122" s="24"/>
      <c r="GC122" s="24"/>
      <c r="GD122" s="24"/>
      <c r="GE122" s="24"/>
      <c r="GF122" s="24"/>
      <c r="GG122" s="24"/>
      <c r="GH122" s="24"/>
      <c r="GI122" s="24"/>
      <c r="GJ122" s="24"/>
      <c r="GK122" s="24"/>
      <c r="GL122" s="24"/>
      <c r="GM122" s="24"/>
      <c r="GN122" s="24"/>
      <c r="GO122" s="24"/>
      <c r="GP122" s="24"/>
      <c r="GQ122" s="24"/>
      <c r="GR122" s="24"/>
      <c r="GS122" s="24"/>
      <c r="GT122" s="24"/>
      <c r="GU122" s="24"/>
      <c r="GV122" s="24"/>
      <c r="GW122" s="24"/>
      <c r="GX122" s="24"/>
      <c r="GY122" s="24"/>
      <c r="GZ122" s="24"/>
      <c r="HA122" s="24"/>
      <c r="HB122" s="24"/>
      <c r="HC122" s="24"/>
      <c r="HD122" s="24"/>
      <c r="HE122" s="24"/>
      <c r="HF122" s="24"/>
      <c r="HG122" s="24"/>
      <c r="HH122" s="24"/>
      <c r="HI122" s="24"/>
      <c r="HJ122" s="24"/>
      <c r="HK122" s="24"/>
      <c r="HL122" s="24"/>
      <c r="HM122" s="24"/>
      <c r="HN122" s="24"/>
      <c r="HO122" s="24"/>
      <c r="HP122" s="24"/>
      <c r="HQ122" s="24"/>
      <c r="HR122" s="24"/>
      <c r="HS122" s="24"/>
      <c r="HT122" s="24"/>
      <c r="HU122" s="24"/>
      <c r="HV122" s="30"/>
      <c r="HW122" s="30"/>
      <c r="HX122" s="28"/>
      <c r="HY122" s="28"/>
      <c r="HZ122" s="28"/>
      <c r="IA122" s="28"/>
      <c r="IB122" s="29"/>
      <c r="IC122" s="24"/>
      <c r="ID122" s="24"/>
      <c r="IE122" s="24"/>
      <c r="IF122" s="24"/>
      <c r="IG122" s="24"/>
      <c r="IH122" s="24"/>
      <c r="II122" s="24"/>
      <c r="IJ122" s="24"/>
      <c r="IK122" s="24"/>
      <c r="IL122" s="24"/>
    </row>
    <row r="123" spans="1:246" ht="12.75" hidden="1" customHeight="1">
      <c r="A123" s="24"/>
      <c r="B123" s="24"/>
      <c r="C123" s="30"/>
      <c r="D123" s="30"/>
      <c r="E123" s="30"/>
      <c r="F123" s="30"/>
      <c r="G123" s="40"/>
      <c r="H123" s="30"/>
      <c r="I123" s="30"/>
      <c r="J123" s="24"/>
      <c r="K123" s="24"/>
      <c r="L123" s="24"/>
      <c r="M123" s="24"/>
      <c r="N123" s="24"/>
      <c r="O123" s="24"/>
      <c r="P123" s="24"/>
      <c r="Q123" s="24"/>
      <c r="R123" s="28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4"/>
      <c r="FV123" s="24"/>
      <c r="FW123" s="24"/>
      <c r="FX123" s="24"/>
      <c r="FY123" s="24"/>
      <c r="FZ123" s="24"/>
      <c r="GA123" s="24"/>
      <c r="GB123" s="24"/>
      <c r="GC123" s="24"/>
      <c r="GD123" s="24"/>
      <c r="GE123" s="24"/>
      <c r="GF123" s="24"/>
      <c r="GG123" s="24"/>
      <c r="GH123" s="24"/>
      <c r="GI123" s="24"/>
      <c r="GJ123" s="24"/>
      <c r="GK123" s="24"/>
      <c r="GL123" s="24"/>
      <c r="GM123" s="24"/>
      <c r="GN123" s="24"/>
      <c r="GO123" s="24"/>
      <c r="GP123" s="24"/>
      <c r="GQ123" s="24"/>
      <c r="GR123" s="24"/>
      <c r="GS123" s="24"/>
      <c r="GT123" s="24"/>
      <c r="GU123" s="24"/>
      <c r="GV123" s="24"/>
      <c r="GW123" s="24"/>
      <c r="GX123" s="24"/>
      <c r="GY123" s="24"/>
      <c r="GZ123" s="24"/>
      <c r="HA123" s="24"/>
      <c r="HB123" s="24"/>
      <c r="HC123" s="24"/>
      <c r="HD123" s="24"/>
      <c r="HE123" s="24"/>
      <c r="HF123" s="24"/>
      <c r="HG123" s="24"/>
      <c r="HH123" s="24"/>
      <c r="HI123" s="24"/>
      <c r="HJ123" s="24"/>
      <c r="HK123" s="24"/>
      <c r="HL123" s="24"/>
      <c r="HM123" s="24"/>
      <c r="HN123" s="24"/>
      <c r="HO123" s="24"/>
      <c r="HP123" s="24"/>
      <c r="HQ123" s="24"/>
      <c r="HR123" s="24"/>
      <c r="HS123" s="24"/>
      <c r="HT123" s="24"/>
      <c r="HU123" s="24"/>
      <c r="HV123" s="30"/>
      <c r="HW123" s="30"/>
      <c r="HX123" s="28"/>
      <c r="HY123" s="28"/>
      <c r="HZ123" s="28"/>
      <c r="IA123" s="28"/>
      <c r="IB123" s="29"/>
      <c r="IC123" s="24"/>
      <c r="ID123" s="24"/>
      <c r="IE123" s="24"/>
      <c r="IF123" s="24"/>
      <c r="IG123" s="24"/>
      <c r="IH123" s="24"/>
      <c r="II123" s="24"/>
      <c r="IJ123" s="24"/>
      <c r="IK123" s="24"/>
      <c r="IL123" s="24"/>
    </row>
    <row r="124" spans="1:246" ht="12.75" hidden="1" customHeight="1">
      <c r="A124" s="24"/>
      <c r="B124" s="24"/>
      <c r="C124" s="30"/>
      <c r="D124" s="30"/>
      <c r="E124" s="30"/>
      <c r="F124" s="30"/>
      <c r="G124" s="40"/>
      <c r="H124" s="30"/>
      <c r="I124" s="30"/>
      <c r="J124" s="24"/>
      <c r="K124" s="24"/>
      <c r="L124" s="24"/>
      <c r="M124" s="24"/>
      <c r="N124" s="24"/>
      <c r="O124" s="24"/>
      <c r="P124" s="24"/>
      <c r="Q124" s="24"/>
      <c r="R124" s="28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P124" s="24"/>
      <c r="FQ124" s="24"/>
      <c r="FR124" s="24"/>
      <c r="FS124" s="24"/>
      <c r="FT124" s="24"/>
      <c r="FU124" s="24"/>
      <c r="FV124" s="24"/>
      <c r="FW124" s="24"/>
      <c r="FX124" s="24"/>
      <c r="FY124" s="24"/>
      <c r="FZ124" s="24"/>
      <c r="GA124" s="24"/>
      <c r="GB124" s="24"/>
      <c r="GC124" s="24"/>
      <c r="GD124" s="24"/>
      <c r="GE124" s="24"/>
      <c r="GF124" s="24"/>
      <c r="GG124" s="24"/>
      <c r="GH124" s="24"/>
      <c r="GI124" s="24"/>
      <c r="GJ124" s="24"/>
      <c r="GK124" s="24"/>
      <c r="GL124" s="24"/>
      <c r="GM124" s="24"/>
      <c r="GN124" s="24"/>
      <c r="GO124" s="24"/>
      <c r="GP124" s="24"/>
      <c r="GQ124" s="24"/>
      <c r="GR124" s="24"/>
      <c r="GS124" s="24"/>
      <c r="GT124" s="24"/>
      <c r="GU124" s="24"/>
      <c r="GV124" s="24"/>
      <c r="GW124" s="24"/>
      <c r="GX124" s="24"/>
      <c r="GY124" s="24"/>
      <c r="GZ124" s="24"/>
      <c r="HA124" s="24"/>
      <c r="HB124" s="24"/>
      <c r="HC124" s="24"/>
      <c r="HD124" s="24"/>
      <c r="HE124" s="24"/>
      <c r="HF124" s="24"/>
      <c r="HG124" s="24"/>
      <c r="HH124" s="24"/>
      <c r="HI124" s="24"/>
      <c r="HJ124" s="24"/>
      <c r="HK124" s="24"/>
      <c r="HL124" s="24"/>
      <c r="HM124" s="24"/>
      <c r="HN124" s="24"/>
      <c r="HO124" s="24"/>
      <c r="HP124" s="24"/>
      <c r="HQ124" s="24"/>
      <c r="HR124" s="24"/>
      <c r="HS124" s="24"/>
      <c r="HT124" s="24"/>
      <c r="HU124" s="24"/>
      <c r="HV124" s="30"/>
      <c r="HW124" s="30"/>
      <c r="HX124" s="28"/>
      <c r="HY124" s="28"/>
      <c r="HZ124" s="28"/>
      <c r="IA124" s="28"/>
      <c r="IB124" s="29"/>
      <c r="IC124" s="24"/>
      <c r="ID124" s="24"/>
      <c r="IE124" s="24"/>
      <c r="IF124" s="24"/>
      <c r="IG124" s="24"/>
      <c r="IH124" s="24"/>
      <c r="II124" s="24"/>
      <c r="IJ124" s="24"/>
      <c r="IK124" s="24"/>
      <c r="IL124" s="24"/>
    </row>
    <row r="125" spans="1:246" ht="12.75" hidden="1" customHeight="1">
      <c r="A125" s="24"/>
      <c r="B125" s="24"/>
      <c r="C125" s="30"/>
      <c r="D125" s="30"/>
      <c r="E125" s="30"/>
      <c r="F125" s="30"/>
      <c r="G125" s="40"/>
      <c r="H125" s="30"/>
      <c r="I125" s="30"/>
      <c r="J125" s="24"/>
      <c r="K125" s="24"/>
      <c r="L125" s="24"/>
      <c r="M125" s="24"/>
      <c r="N125" s="24"/>
      <c r="O125" s="24"/>
      <c r="P125" s="24"/>
      <c r="Q125" s="24"/>
      <c r="R125" s="28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4"/>
      <c r="FV125" s="24"/>
      <c r="FW125" s="24"/>
      <c r="FX125" s="24"/>
      <c r="FY125" s="24"/>
      <c r="FZ125" s="24"/>
      <c r="GA125" s="24"/>
      <c r="GB125" s="24"/>
      <c r="GC125" s="24"/>
      <c r="GD125" s="24"/>
      <c r="GE125" s="24"/>
      <c r="GF125" s="24"/>
      <c r="GG125" s="24"/>
      <c r="GH125" s="24"/>
      <c r="GI125" s="24"/>
      <c r="GJ125" s="24"/>
      <c r="GK125" s="24"/>
      <c r="GL125" s="24"/>
      <c r="GM125" s="24"/>
      <c r="GN125" s="24"/>
      <c r="GO125" s="24"/>
      <c r="GP125" s="24"/>
      <c r="GQ125" s="24"/>
      <c r="GR125" s="24"/>
      <c r="GS125" s="24"/>
      <c r="GT125" s="24"/>
      <c r="GU125" s="24"/>
      <c r="GV125" s="24"/>
      <c r="GW125" s="24"/>
      <c r="GX125" s="24"/>
      <c r="GY125" s="24"/>
      <c r="GZ125" s="24"/>
      <c r="HA125" s="24"/>
      <c r="HB125" s="24"/>
      <c r="HC125" s="24"/>
      <c r="HD125" s="24"/>
      <c r="HE125" s="24"/>
      <c r="HF125" s="24"/>
      <c r="HG125" s="24"/>
      <c r="HH125" s="24"/>
      <c r="HI125" s="24"/>
      <c r="HJ125" s="24"/>
      <c r="HK125" s="24"/>
      <c r="HL125" s="24"/>
      <c r="HM125" s="24"/>
      <c r="HN125" s="24"/>
      <c r="HO125" s="24"/>
      <c r="HP125" s="24"/>
      <c r="HQ125" s="24"/>
      <c r="HR125" s="24"/>
      <c r="HS125" s="24"/>
      <c r="HT125" s="24"/>
      <c r="HU125" s="24"/>
      <c r="HV125" s="30"/>
      <c r="HW125" s="30"/>
      <c r="HX125" s="28"/>
      <c r="HY125" s="28"/>
      <c r="HZ125" s="28"/>
      <c r="IA125" s="28"/>
      <c r="IB125" s="29"/>
      <c r="IC125" s="24"/>
      <c r="ID125" s="24"/>
      <c r="IE125" s="24"/>
      <c r="IF125" s="24"/>
      <c r="IG125" s="24"/>
      <c r="IH125" s="24"/>
      <c r="II125" s="24"/>
      <c r="IJ125" s="24"/>
      <c r="IK125" s="24"/>
      <c r="IL125" s="24"/>
    </row>
    <row r="126" spans="1:246" ht="12.75" hidden="1" customHeight="1">
      <c r="A126" s="24"/>
      <c r="B126" s="24"/>
      <c r="C126" s="30"/>
      <c r="D126" s="30"/>
      <c r="E126" s="30"/>
      <c r="F126" s="30"/>
      <c r="G126" s="40"/>
      <c r="H126" s="30"/>
      <c r="I126" s="30"/>
      <c r="J126" s="24"/>
      <c r="K126" s="24"/>
      <c r="L126" s="24"/>
      <c r="M126" s="24"/>
      <c r="N126" s="24"/>
      <c r="O126" s="24"/>
      <c r="P126" s="24"/>
      <c r="Q126" s="24"/>
      <c r="R126" s="28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24"/>
      <c r="FQ126" s="24"/>
      <c r="FR126" s="24"/>
      <c r="FS126" s="24"/>
      <c r="FT126" s="24"/>
      <c r="FU126" s="24"/>
      <c r="FV126" s="24"/>
      <c r="FW126" s="24"/>
      <c r="FX126" s="24"/>
      <c r="FY126" s="24"/>
      <c r="FZ126" s="24"/>
      <c r="GA126" s="24"/>
      <c r="GB126" s="24"/>
      <c r="GC126" s="24"/>
      <c r="GD126" s="24"/>
      <c r="GE126" s="24"/>
      <c r="GF126" s="24"/>
      <c r="GG126" s="24"/>
      <c r="GH126" s="24"/>
      <c r="GI126" s="24"/>
      <c r="GJ126" s="24"/>
      <c r="GK126" s="24"/>
      <c r="GL126" s="24"/>
      <c r="GM126" s="24"/>
      <c r="GN126" s="24"/>
      <c r="GO126" s="24"/>
      <c r="GP126" s="24"/>
      <c r="GQ126" s="24"/>
      <c r="GR126" s="24"/>
      <c r="GS126" s="24"/>
      <c r="GT126" s="24"/>
      <c r="GU126" s="24"/>
      <c r="GV126" s="24"/>
      <c r="GW126" s="24"/>
      <c r="GX126" s="24"/>
      <c r="GY126" s="24"/>
      <c r="GZ126" s="24"/>
      <c r="HA126" s="24"/>
      <c r="HB126" s="24"/>
      <c r="HC126" s="24"/>
      <c r="HD126" s="24"/>
      <c r="HE126" s="24"/>
      <c r="HF126" s="24"/>
      <c r="HG126" s="24"/>
      <c r="HH126" s="24"/>
      <c r="HI126" s="24"/>
      <c r="HJ126" s="24"/>
      <c r="HK126" s="24"/>
      <c r="HL126" s="24"/>
      <c r="HM126" s="24"/>
      <c r="HN126" s="24"/>
      <c r="HO126" s="24"/>
      <c r="HP126" s="24"/>
      <c r="HQ126" s="24"/>
      <c r="HR126" s="24"/>
      <c r="HS126" s="24"/>
      <c r="HT126" s="24"/>
      <c r="HU126" s="24"/>
      <c r="HV126" s="30"/>
      <c r="HW126" s="30"/>
      <c r="HX126" s="28"/>
      <c r="HY126" s="28"/>
      <c r="HZ126" s="28"/>
      <c r="IA126" s="28"/>
      <c r="IB126" s="29"/>
      <c r="IC126" s="24"/>
      <c r="ID126" s="24"/>
      <c r="IE126" s="24"/>
      <c r="IF126" s="24"/>
      <c r="IG126" s="24"/>
      <c r="IH126" s="24"/>
      <c r="II126" s="24"/>
      <c r="IJ126" s="24"/>
      <c r="IK126" s="24"/>
      <c r="IL126" s="24"/>
    </row>
    <row r="127" spans="1:246" ht="12.75" hidden="1" customHeight="1">
      <c r="A127" s="24"/>
      <c r="B127" s="24"/>
      <c r="C127" s="30"/>
      <c r="D127" s="30"/>
      <c r="E127" s="30"/>
      <c r="F127" s="30"/>
      <c r="G127" s="40"/>
      <c r="H127" s="30"/>
      <c r="I127" s="30"/>
      <c r="J127" s="24"/>
      <c r="K127" s="24"/>
      <c r="L127" s="24"/>
      <c r="M127" s="24"/>
      <c r="N127" s="24"/>
      <c r="O127" s="24"/>
      <c r="P127" s="24"/>
      <c r="Q127" s="24"/>
      <c r="R127" s="28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  <c r="FV127" s="24"/>
      <c r="FW127" s="24"/>
      <c r="FX127" s="24"/>
      <c r="FY127" s="24"/>
      <c r="FZ127" s="24"/>
      <c r="GA127" s="24"/>
      <c r="GB127" s="24"/>
      <c r="GC127" s="24"/>
      <c r="GD127" s="24"/>
      <c r="GE127" s="24"/>
      <c r="GF127" s="24"/>
      <c r="GG127" s="24"/>
      <c r="GH127" s="24"/>
      <c r="GI127" s="24"/>
      <c r="GJ127" s="24"/>
      <c r="GK127" s="24"/>
      <c r="GL127" s="24"/>
      <c r="GM127" s="24"/>
      <c r="GN127" s="24"/>
      <c r="GO127" s="24"/>
      <c r="GP127" s="24"/>
      <c r="GQ127" s="24"/>
      <c r="GR127" s="24"/>
      <c r="GS127" s="24"/>
      <c r="GT127" s="24"/>
      <c r="GU127" s="24"/>
      <c r="GV127" s="24"/>
      <c r="GW127" s="24"/>
      <c r="GX127" s="24"/>
      <c r="GY127" s="24"/>
      <c r="GZ127" s="24"/>
      <c r="HA127" s="24"/>
      <c r="HB127" s="24"/>
      <c r="HC127" s="24"/>
      <c r="HD127" s="24"/>
      <c r="HE127" s="24"/>
      <c r="HF127" s="24"/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24"/>
      <c r="HR127" s="24"/>
      <c r="HS127" s="24"/>
      <c r="HT127" s="24"/>
      <c r="HU127" s="24"/>
      <c r="HV127" s="30"/>
      <c r="HW127" s="30"/>
      <c r="HX127" s="28"/>
      <c r="HY127" s="28"/>
      <c r="HZ127" s="28"/>
      <c r="IA127" s="28"/>
      <c r="IB127" s="29"/>
      <c r="IC127" s="24"/>
      <c r="ID127" s="24"/>
      <c r="IE127" s="24"/>
      <c r="IF127" s="24"/>
      <c r="IG127" s="24"/>
      <c r="IH127" s="24"/>
      <c r="II127" s="24"/>
      <c r="IJ127" s="24"/>
      <c r="IK127" s="24"/>
      <c r="IL127" s="24"/>
    </row>
    <row r="128" spans="1:246" ht="12.75" hidden="1" customHeight="1">
      <c r="A128" s="24"/>
      <c r="B128" s="24"/>
      <c r="C128" s="30"/>
      <c r="D128" s="30"/>
      <c r="E128" s="30"/>
      <c r="F128" s="30"/>
      <c r="G128" s="40"/>
      <c r="H128" s="30"/>
      <c r="I128" s="30"/>
      <c r="J128" s="24"/>
      <c r="K128" s="24"/>
      <c r="L128" s="24"/>
      <c r="M128" s="24"/>
      <c r="N128" s="24"/>
      <c r="O128" s="24"/>
      <c r="P128" s="24"/>
      <c r="Q128" s="24"/>
      <c r="R128" s="28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24"/>
      <c r="FQ128" s="24"/>
      <c r="FR128" s="24"/>
      <c r="FS128" s="24"/>
      <c r="FT128" s="24"/>
      <c r="FU128" s="24"/>
      <c r="FV128" s="24"/>
      <c r="FW128" s="24"/>
      <c r="FX128" s="24"/>
      <c r="FY128" s="24"/>
      <c r="FZ128" s="24"/>
      <c r="GA128" s="24"/>
      <c r="GB128" s="24"/>
      <c r="GC128" s="24"/>
      <c r="GD128" s="24"/>
      <c r="GE128" s="24"/>
      <c r="GF128" s="24"/>
      <c r="GG128" s="24"/>
      <c r="GH128" s="24"/>
      <c r="GI128" s="24"/>
      <c r="GJ128" s="24"/>
      <c r="GK128" s="24"/>
      <c r="GL128" s="24"/>
      <c r="GM128" s="24"/>
      <c r="GN128" s="24"/>
      <c r="GO128" s="24"/>
      <c r="GP128" s="24"/>
      <c r="GQ128" s="24"/>
      <c r="GR128" s="24"/>
      <c r="GS128" s="24"/>
      <c r="GT128" s="24"/>
      <c r="GU128" s="24"/>
      <c r="GV128" s="24"/>
      <c r="GW128" s="24"/>
      <c r="GX128" s="24"/>
      <c r="GY128" s="24"/>
      <c r="GZ128" s="24"/>
      <c r="HA128" s="24"/>
      <c r="HB128" s="24"/>
      <c r="HC128" s="24"/>
      <c r="HD128" s="24"/>
      <c r="HE128" s="24"/>
      <c r="HF128" s="24"/>
      <c r="HG128" s="24"/>
      <c r="HH128" s="24"/>
      <c r="HI128" s="24"/>
      <c r="HJ128" s="24"/>
      <c r="HK128" s="24"/>
      <c r="HL128" s="24"/>
      <c r="HM128" s="24"/>
      <c r="HN128" s="24"/>
      <c r="HO128" s="24"/>
      <c r="HP128" s="24"/>
      <c r="HQ128" s="24"/>
      <c r="HR128" s="24"/>
      <c r="HS128" s="24"/>
      <c r="HT128" s="24"/>
      <c r="HU128" s="24"/>
      <c r="HV128" s="30"/>
      <c r="HW128" s="30"/>
      <c r="HX128" s="28"/>
      <c r="HY128" s="28"/>
      <c r="HZ128" s="28"/>
      <c r="IA128" s="28"/>
      <c r="IB128" s="29"/>
      <c r="IC128" s="24"/>
      <c r="ID128" s="24"/>
      <c r="IE128" s="24"/>
      <c r="IF128" s="24"/>
      <c r="IG128" s="24"/>
      <c r="IH128" s="24"/>
      <c r="II128" s="24"/>
      <c r="IJ128" s="24"/>
      <c r="IK128" s="24"/>
      <c r="IL128" s="24"/>
    </row>
    <row r="129" spans="1:246" ht="12.75" hidden="1" customHeight="1">
      <c r="A129" s="24"/>
      <c r="B129" s="24"/>
      <c r="C129" s="30"/>
      <c r="D129" s="30"/>
      <c r="E129" s="30"/>
      <c r="F129" s="30"/>
      <c r="G129" s="40"/>
      <c r="H129" s="30"/>
      <c r="I129" s="30"/>
      <c r="J129" s="24"/>
      <c r="K129" s="24"/>
      <c r="L129" s="24"/>
      <c r="M129" s="24"/>
      <c r="N129" s="24"/>
      <c r="O129" s="24"/>
      <c r="P129" s="24"/>
      <c r="Q129" s="24"/>
      <c r="R129" s="28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  <c r="FL129" s="24"/>
      <c r="FM129" s="24"/>
      <c r="FN129" s="24"/>
      <c r="FO129" s="24"/>
      <c r="FP129" s="24"/>
      <c r="FQ129" s="24"/>
      <c r="FR129" s="24"/>
      <c r="FS129" s="24"/>
      <c r="FT129" s="24"/>
      <c r="FU129" s="24"/>
      <c r="FV129" s="24"/>
      <c r="FW129" s="24"/>
      <c r="FX129" s="24"/>
      <c r="FY129" s="24"/>
      <c r="FZ129" s="24"/>
      <c r="GA129" s="24"/>
      <c r="GB129" s="24"/>
      <c r="GC129" s="24"/>
      <c r="GD129" s="24"/>
      <c r="GE129" s="24"/>
      <c r="GF129" s="24"/>
      <c r="GG129" s="24"/>
      <c r="GH129" s="24"/>
      <c r="GI129" s="24"/>
      <c r="GJ129" s="24"/>
      <c r="GK129" s="24"/>
      <c r="GL129" s="24"/>
      <c r="GM129" s="24"/>
      <c r="GN129" s="24"/>
      <c r="GO129" s="24"/>
      <c r="GP129" s="24"/>
      <c r="GQ129" s="24"/>
      <c r="GR129" s="24"/>
      <c r="GS129" s="24"/>
      <c r="GT129" s="24"/>
      <c r="GU129" s="24"/>
      <c r="GV129" s="24"/>
      <c r="GW129" s="24"/>
      <c r="GX129" s="24"/>
      <c r="GY129" s="24"/>
      <c r="GZ129" s="24"/>
      <c r="HA129" s="24"/>
      <c r="HB129" s="24"/>
      <c r="HC129" s="24"/>
      <c r="HD129" s="24"/>
      <c r="HE129" s="24"/>
      <c r="HF129" s="24"/>
      <c r="HG129" s="24"/>
      <c r="HH129" s="24"/>
      <c r="HI129" s="24"/>
      <c r="HJ129" s="24"/>
      <c r="HK129" s="24"/>
      <c r="HL129" s="24"/>
      <c r="HM129" s="24"/>
      <c r="HN129" s="24"/>
      <c r="HO129" s="24"/>
      <c r="HP129" s="24"/>
      <c r="HQ129" s="24"/>
      <c r="HR129" s="24"/>
      <c r="HS129" s="24"/>
      <c r="HT129" s="24"/>
      <c r="HU129" s="24"/>
      <c r="HV129" s="30"/>
      <c r="HW129" s="30"/>
      <c r="HX129" s="28"/>
      <c r="HY129" s="28"/>
      <c r="HZ129" s="28"/>
      <c r="IA129" s="28"/>
      <c r="IB129" s="29"/>
      <c r="IC129" s="24"/>
      <c r="ID129" s="24"/>
      <c r="IE129" s="24"/>
      <c r="IF129" s="24"/>
      <c r="IG129" s="24"/>
      <c r="IH129" s="24"/>
      <c r="II129" s="24"/>
      <c r="IJ129" s="24"/>
      <c r="IK129" s="24"/>
      <c r="IL129" s="24"/>
    </row>
    <row r="130" spans="1:246" ht="12.75" hidden="1" customHeight="1">
      <c r="A130" s="24"/>
      <c r="B130" s="24"/>
      <c r="C130" s="30"/>
      <c r="D130" s="30"/>
      <c r="E130" s="30"/>
      <c r="F130" s="30"/>
      <c r="G130" s="40"/>
      <c r="H130" s="30"/>
      <c r="I130" s="30"/>
      <c r="J130" s="24"/>
      <c r="K130" s="24"/>
      <c r="L130" s="24"/>
      <c r="M130" s="24"/>
      <c r="N130" s="24"/>
      <c r="O130" s="24"/>
      <c r="P130" s="24"/>
      <c r="Q130" s="24"/>
      <c r="R130" s="28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  <c r="FQ130" s="24"/>
      <c r="FR130" s="24"/>
      <c r="FS130" s="24"/>
      <c r="FT130" s="24"/>
      <c r="FU130" s="24"/>
      <c r="FV130" s="24"/>
      <c r="FW130" s="24"/>
      <c r="FX130" s="24"/>
      <c r="FY130" s="24"/>
      <c r="FZ130" s="24"/>
      <c r="GA130" s="24"/>
      <c r="GB130" s="24"/>
      <c r="GC130" s="24"/>
      <c r="GD130" s="24"/>
      <c r="GE130" s="24"/>
      <c r="GF130" s="24"/>
      <c r="GG130" s="24"/>
      <c r="GH130" s="24"/>
      <c r="GI130" s="24"/>
      <c r="GJ130" s="24"/>
      <c r="GK130" s="24"/>
      <c r="GL130" s="24"/>
      <c r="GM130" s="24"/>
      <c r="GN130" s="24"/>
      <c r="GO130" s="24"/>
      <c r="GP130" s="24"/>
      <c r="GQ130" s="24"/>
      <c r="GR130" s="24"/>
      <c r="GS130" s="24"/>
      <c r="GT130" s="24"/>
      <c r="GU130" s="24"/>
      <c r="GV130" s="24"/>
      <c r="GW130" s="24"/>
      <c r="GX130" s="24"/>
      <c r="GY130" s="24"/>
      <c r="GZ130" s="24"/>
      <c r="HA130" s="24"/>
      <c r="HB130" s="24"/>
      <c r="HC130" s="24"/>
      <c r="HD130" s="24"/>
      <c r="HE130" s="24"/>
      <c r="HF130" s="24"/>
      <c r="HG130" s="24"/>
      <c r="HH130" s="24"/>
      <c r="HI130" s="24"/>
      <c r="HJ130" s="24"/>
      <c r="HK130" s="24"/>
      <c r="HL130" s="24"/>
      <c r="HM130" s="24"/>
      <c r="HN130" s="24"/>
      <c r="HO130" s="24"/>
      <c r="HP130" s="24"/>
      <c r="HQ130" s="24"/>
      <c r="HR130" s="24"/>
      <c r="HS130" s="24"/>
      <c r="HT130" s="24"/>
      <c r="HU130" s="24"/>
      <c r="HV130" s="30"/>
      <c r="HW130" s="30"/>
      <c r="HX130" s="28"/>
      <c r="HY130" s="28"/>
      <c r="HZ130" s="28"/>
      <c r="IA130" s="28"/>
      <c r="IB130" s="29"/>
      <c r="IC130" s="24"/>
      <c r="ID130" s="24"/>
      <c r="IE130" s="24"/>
      <c r="IF130" s="24"/>
      <c r="IG130" s="24"/>
      <c r="IH130" s="24"/>
      <c r="II130" s="24"/>
      <c r="IJ130" s="24"/>
      <c r="IK130" s="24"/>
      <c r="IL130" s="24"/>
    </row>
    <row r="131" spans="1:246" ht="12.75" hidden="1" customHeight="1">
      <c r="A131" s="24"/>
      <c r="B131" s="24"/>
      <c r="C131" s="30"/>
      <c r="D131" s="30"/>
      <c r="E131" s="30"/>
      <c r="F131" s="30"/>
      <c r="G131" s="40"/>
      <c r="H131" s="30"/>
      <c r="I131" s="30"/>
      <c r="J131" s="24"/>
      <c r="K131" s="24"/>
      <c r="L131" s="24"/>
      <c r="M131" s="24"/>
      <c r="N131" s="24"/>
      <c r="O131" s="24"/>
      <c r="P131" s="24"/>
      <c r="Q131" s="24"/>
      <c r="R131" s="28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/>
      <c r="FZ131" s="24"/>
      <c r="GA131" s="24"/>
      <c r="GB131" s="24"/>
      <c r="GC131" s="24"/>
      <c r="GD131" s="24"/>
      <c r="GE131" s="24"/>
      <c r="GF131" s="24"/>
      <c r="GG131" s="24"/>
      <c r="GH131" s="24"/>
      <c r="GI131" s="24"/>
      <c r="GJ131" s="24"/>
      <c r="GK131" s="24"/>
      <c r="GL131" s="24"/>
      <c r="GM131" s="24"/>
      <c r="GN131" s="24"/>
      <c r="GO131" s="24"/>
      <c r="GP131" s="24"/>
      <c r="GQ131" s="24"/>
      <c r="GR131" s="24"/>
      <c r="GS131" s="24"/>
      <c r="GT131" s="24"/>
      <c r="GU131" s="24"/>
      <c r="GV131" s="24"/>
      <c r="GW131" s="24"/>
      <c r="GX131" s="24"/>
      <c r="GY131" s="24"/>
      <c r="GZ131" s="24"/>
      <c r="HA131" s="24"/>
      <c r="HB131" s="24"/>
      <c r="HC131" s="24"/>
      <c r="HD131" s="24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24"/>
      <c r="HR131" s="24"/>
      <c r="HS131" s="24"/>
      <c r="HT131" s="24"/>
      <c r="HU131" s="24"/>
      <c r="HV131" s="30"/>
      <c r="HW131" s="30"/>
      <c r="HX131" s="28"/>
      <c r="HY131" s="28"/>
      <c r="HZ131" s="28"/>
      <c r="IA131" s="28"/>
      <c r="IB131" s="29"/>
      <c r="IC131" s="24"/>
      <c r="ID131" s="24"/>
      <c r="IE131" s="24"/>
      <c r="IF131" s="24"/>
      <c r="IG131" s="24"/>
      <c r="IH131" s="24"/>
      <c r="II131" s="24"/>
      <c r="IJ131" s="24"/>
      <c r="IK131" s="24"/>
      <c r="IL131" s="24"/>
    </row>
    <row r="132" spans="1:246" ht="12.75" hidden="1" customHeight="1">
      <c r="A132" s="24"/>
      <c r="B132" s="24"/>
      <c r="C132" s="30"/>
      <c r="D132" s="30"/>
      <c r="E132" s="30"/>
      <c r="F132" s="30"/>
      <c r="G132" s="40"/>
      <c r="H132" s="30"/>
      <c r="I132" s="30"/>
      <c r="J132" s="24"/>
      <c r="K132" s="24"/>
      <c r="L132" s="24"/>
      <c r="M132" s="24"/>
      <c r="N132" s="24"/>
      <c r="O132" s="24"/>
      <c r="P132" s="24"/>
      <c r="Q132" s="24"/>
      <c r="R132" s="28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  <c r="FL132" s="24"/>
      <c r="FM132" s="24"/>
      <c r="FN132" s="24"/>
      <c r="FO132" s="24"/>
      <c r="FP132" s="24"/>
      <c r="FQ132" s="24"/>
      <c r="FR132" s="24"/>
      <c r="FS132" s="24"/>
      <c r="FT132" s="24"/>
      <c r="FU132" s="24"/>
      <c r="FV132" s="24"/>
      <c r="FW132" s="24"/>
      <c r="FX132" s="24"/>
      <c r="FY132" s="24"/>
      <c r="FZ132" s="24"/>
      <c r="GA132" s="24"/>
      <c r="GB132" s="24"/>
      <c r="GC132" s="24"/>
      <c r="GD132" s="24"/>
      <c r="GE132" s="24"/>
      <c r="GF132" s="24"/>
      <c r="GG132" s="24"/>
      <c r="GH132" s="24"/>
      <c r="GI132" s="24"/>
      <c r="GJ132" s="24"/>
      <c r="GK132" s="24"/>
      <c r="GL132" s="24"/>
      <c r="GM132" s="24"/>
      <c r="GN132" s="24"/>
      <c r="GO132" s="24"/>
      <c r="GP132" s="24"/>
      <c r="GQ132" s="24"/>
      <c r="GR132" s="24"/>
      <c r="GS132" s="24"/>
      <c r="GT132" s="24"/>
      <c r="GU132" s="24"/>
      <c r="GV132" s="24"/>
      <c r="GW132" s="24"/>
      <c r="GX132" s="24"/>
      <c r="GY132" s="24"/>
      <c r="GZ132" s="24"/>
      <c r="HA132" s="24"/>
      <c r="HB132" s="24"/>
      <c r="HC132" s="24"/>
      <c r="HD132" s="24"/>
      <c r="HE132" s="24"/>
      <c r="HF132" s="24"/>
      <c r="HG132" s="24"/>
      <c r="HH132" s="24"/>
      <c r="HI132" s="24"/>
      <c r="HJ132" s="24"/>
      <c r="HK132" s="24"/>
      <c r="HL132" s="24"/>
      <c r="HM132" s="24"/>
      <c r="HN132" s="24"/>
      <c r="HO132" s="24"/>
      <c r="HP132" s="24"/>
      <c r="HQ132" s="24"/>
      <c r="HR132" s="24"/>
      <c r="HS132" s="24"/>
      <c r="HT132" s="24"/>
      <c r="HU132" s="24"/>
      <c r="HV132" s="30"/>
      <c r="HW132" s="30"/>
      <c r="HX132" s="28"/>
      <c r="HY132" s="28"/>
      <c r="HZ132" s="28"/>
      <c r="IA132" s="28"/>
      <c r="IB132" s="29"/>
      <c r="IC132" s="24"/>
      <c r="ID132" s="24"/>
      <c r="IE132" s="24"/>
      <c r="IF132" s="24"/>
      <c r="IG132" s="24"/>
      <c r="IH132" s="24"/>
      <c r="II132" s="24"/>
      <c r="IJ132" s="24"/>
      <c r="IK132" s="24"/>
      <c r="IL132" s="24"/>
    </row>
    <row r="133" spans="1:246" ht="12.75" hidden="1" customHeight="1">
      <c r="A133" s="24"/>
      <c r="B133" s="24"/>
      <c r="C133" s="30"/>
      <c r="D133" s="30"/>
      <c r="E133" s="30"/>
      <c r="F133" s="30"/>
      <c r="G133" s="40"/>
      <c r="H133" s="30"/>
      <c r="I133" s="30"/>
      <c r="J133" s="24"/>
      <c r="K133" s="24"/>
      <c r="L133" s="24"/>
      <c r="M133" s="24"/>
      <c r="N133" s="24"/>
      <c r="O133" s="24"/>
      <c r="P133" s="24"/>
      <c r="Q133" s="24"/>
      <c r="R133" s="28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  <c r="FJ133" s="24"/>
      <c r="FK133" s="24"/>
      <c r="FL133" s="24"/>
      <c r="FM133" s="24"/>
      <c r="FN133" s="24"/>
      <c r="FO133" s="24"/>
      <c r="FP133" s="24"/>
      <c r="FQ133" s="24"/>
      <c r="FR133" s="24"/>
      <c r="FS133" s="24"/>
      <c r="FT133" s="24"/>
      <c r="FU133" s="24"/>
      <c r="FV133" s="24"/>
      <c r="FW133" s="24"/>
      <c r="FX133" s="24"/>
      <c r="FY133" s="24"/>
      <c r="FZ133" s="24"/>
      <c r="GA133" s="24"/>
      <c r="GB133" s="24"/>
      <c r="GC133" s="24"/>
      <c r="GD133" s="24"/>
      <c r="GE133" s="24"/>
      <c r="GF133" s="24"/>
      <c r="GG133" s="24"/>
      <c r="GH133" s="24"/>
      <c r="GI133" s="24"/>
      <c r="GJ133" s="24"/>
      <c r="GK133" s="24"/>
      <c r="GL133" s="24"/>
      <c r="GM133" s="24"/>
      <c r="GN133" s="24"/>
      <c r="GO133" s="24"/>
      <c r="GP133" s="24"/>
      <c r="GQ133" s="24"/>
      <c r="GR133" s="24"/>
      <c r="GS133" s="24"/>
      <c r="GT133" s="24"/>
      <c r="GU133" s="24"/>
      <c r="GV133" s="24"/>
      <c r="GW133" s="24"/>
      <c r="GX133" s="24"/>
      <c r="GY133" s="24"/>
      <c r="GZ133" s="24"/>
      <c r="HA133" s="24"/>
      <c r="HB133" s="24"/>
      <c r="HC133" s="24"/>
      <c r="HD133" s="24"/>
      <c r="HE133" s="24"/>
      <c r="HF133" s="24"/>
      <c r="HG133" s="24"/>
      <c r="HH133" s="24"/>
      <c r="HI133" s="24"/>
      <c r="HJ133" s="24"/>
      <c r="HK133" s="24"/>
      <c r="HL133" s="24"/>
      <c r="HM133" s="24"/>
      <c r="HN133" s="24"/>
      <c r="HO133" s="24"/>
      <c r="HP133" s="24"/>
      <c r="HQ133" s="24"/>
      <c r="HR133" s="24"/>
      <c r="HS133" s="24"/>
      <c r="HT133" s="24"/>
      <c r="HU133" s="24"/>
      <c r="HV133" s="30"/>
      <c r="HW133" s="30"/>
      <c r="HX133" s="28"/>
      <c r="HY133" s="28"/>
      <c r="HZ133" s="28"/>
      <c r="IA133" s="28"/>
      <c r="IB133" s="29"/>
      <c r="IC133" s="24"/>
      <c r="ID133" s="24"/>
      <c r="IE133" s="24"/>
      <c r="IF133" s="24"/>
      <c r="IG133" s="24"/>
      <c r="IH133" s="24"/>
      <c r="II133" s="24"/>
      <c r="IJ133" s="24"/>
      <c r="IK133" s="24"/>
      <c r="IL133" s="24"/>
    </row>
    <row r="134" spans="1:246" ht="12.75" hidden="1" customHeight="1">
      <c r="A134" s="24"/>
      <c r="B134" s="24"/>
      <c r="C134" s="30"/>
      <c r="D134" s="30"/>
      <c r="E134" s="30"/>
      <c r="F134" s="30"/>
      <c r="G134" s="40"/>
      <c r="H134" s="30"/>
      <c r="I134" s="30"/>
      <c r="J134" s="24"/>
      <c r="K134" s="24"/>
      <c r="L134" s="24"/>
      <c r="M134" s="24"/>
      <c r="N134" s="24"/>
      <c r="O134" s="24"/>
      <c r="P134" s="24"/>
      <c r="Q134" s="24"/>
      <c r="R134" s="28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  <c r="FJ134" s="24"/>
      <c r="FK134" s="24"/>
      <c r="FL134" s="24"/>
      <c r="FM134" s="24"/>
      <c r="FN134" s="24"/>
      <c r="FO134" s="24"/>
      <c r="FP134" s="24"/>
      <c r="FQ134" s="24"/>
      <c r="FR134" s="24"/>
      <c r="FS134" s="24"/>
      <c r="FT134" s="24"/>
      <c r="FU134" s="24"/>
      <c r="FV134" s="24"/>
      <c r="FW134" s="24"/>
      <c r="FX134" s="24"/>
      <c r="FY134" s="24"/>
      <c r="FZ134" s="24"/>
      <c r="GA134" s="24"/>
      <c r="GB134" s="24"/>
      <c r="GC134" s="24"/>
      <c r="GD134" s="24"/>
      <c r="GE134" s="24"/>
      <c r="GF134" s="24"/>
      <c r="GG134" s="24"/>
      <c r="GH134" s="24"/>
      <c r="GI134" s="24"/>
      <c r="GJ134" s="24"/>
      <c r="GK134" s="24"/>
      <c r="GL134" s="24"/>
      <c r="GM134" s="24"/>
      <c r="GN134" s="24"/>
      <c r="GO134" s="24"/>
      <c r="GP134" s="24"/>
      <c r="GQ134" s="24"/>
      <c r="GR134" s="24"/>
      <c r="GS134" s="24"/>
      <c r="GT134" s="24"/>
      <c r="GU134" s="24"/>
      <c r="GV134" s="24"/>
      <c r="GW134" s="24"/>
      <c r="GX134" s="24"/>
      <c r="GY134" s="24"/>
      <c r="GZ134" s="24"/>
      <c r="HA134" s="24"/>
      <c r="HB134" s="24"/>
      <c r="HC134" s="24"/>
      <c r="HD134" s="24"/>
      <c r="HE134" s="24"/>
      <c r="HF134" s="24"/>
      <c r="HG134" s="24"/>
      <c r="HH134" s="24"/>
      <c r="HI134" s="24"/>
      <c r="HJ134" s="24"/>
      <c r="HK134" s="24"/>
      <c r="HL134" s="24"/>
      <c r="HM134" s="24"/>
      <c r="HN134" s="24"/>
      <c r="HO134" s="24"/>
      <c r="HP134" s="24"/>
      <c r="HQ134" s="24"/>
      <c r="HR134" s="24"/>
      <c r="HS134" s="24"/>
      <c r="HT134" s="24"/>
      <c r="HU134" s="24"/>
      <c r="HV134" s="30"/>
      <c r="HW134" s="30"/>
      <c r="HX134" s="28"/>
      <c r="HY134" s="28"/>
      <c r="HZ134" s="28"/>
      <c r="IA134" s="28"/>
      <c r="IB134" s="29"/>
      <c r="IC134" s="24"/>
      <c r="ID134" s="24"/>
      <c r="IE134" s="24"/>
      <c r="IF134" s="24"/>
      <c r="IG134" s="24"/>
      <c r="IH134" s="24"/>
      <c r="II134" s="24"/>
      <c r="IJ134" s="24"/>
      <c r="IK134" s="24"/>
      <c r="IL134" s="24"/>
    </row>
    <row r="135" spans="1:246" ht="12.75" hidden="1" customHeight="1">
      <c r="A135" s="24"/>
      <c r="B135" s="24"/>
      <c r="C135" s="30"/>
      <c r="D135" s="30"/>
      <c r="E135" s="30"/>
      <c r="F135" s="30"/>
      <c r="G135" s="40"/>
      <c r="H135" s="30"/>
      <c r="I135" s="30"/>
      <c r="J135" s="24"/>
      <c r="K135" s="24"/>
      <c r="L135" s="24"/>
      <c r="M135" s="24"/>
      <c r="N135" s="24"/>
      <c r="O135" s="24"/>
      <c r="P135" s="24"/>
      <c r="Q135" s="24"/>
      <c r="R135" s="28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  <c r="FJ135" s="24"/>
      <c r="FK135" s="24"/>
      <c r="FL135" s="24"/>
      <c r="FM135" s="24"/>
      <c r="FN135" s="24"/>
      <c r="FO135" s="24"/>
      <c r="FP135" s="24"/>
      <c r="FQ135" s="24"/>
      <c r="FR135" s="24"/>
      <c r="FS135" s="24"/>
      <c r="FT135" s="24"/>
      <c r="FU135" s="24"/>
      <c r="FV135" s="24"/>
      <c r="FW135" s="24"/>
      <c r="FX135" s="24"/>
      <c r="FY135" s="24"/>
      <c r="FZ135" s="24"/>
      <c r="GA135" s="24"/>
      <c r="GB135" s="24"/>
      <c r="GC135" s="24"/>
      <c r="GD135" s="24"/>
      <c r="GE135" s="24"/>
      <c r="GF135" s="24"/>
      <c r="GG135" s="24"/>
      <c r="GH135" s="24"/>
      <c r="GI135" s="24"/>
      <c r="GJ135" s="24"/>
      <c r="GK135" s="24"/>
      <c r="GL135" s="24"/>
      <c r="GM135" s="24"/>
      <c r="GN135" s="24"/>
      <c r="GO135" s="24"/>
      <c r="GP135" s="24"/>
      <c r="GQ135" s="24"/>
      <c r="GR135" s="24"/>
      <c r="GS135" s="24"/>
      <c r="GT135" s="24"/>
      <c r="GU135" s="24"/>
      <c r="GV135" s="24"/>
      <c r="GW135" s="24"/>
      <c r="GX135" s="24"/>
      <c r="GY135" s="24"/>
      <c r="GZ135" s="24"/>
      <c r="HA135" s="24"/>
      <c r="HB135" s="24"/>
      <c r="HC135" s="24"/>
      <c r="HD135" s="24"/>
      <c r="HE135" s="24"/>
      <c r="HF135" s="24"/>
      <c r="HG135" s="24"/>
      <c r="HH135" s="24"/>
      <c r="HI135" s="24"/>
      <c r="HJ135" s="24"/>
      <c r="HK135" s="24"/>
      <c r="HL135" s="24"/>
      <c r="HM135" s="24"/>
      <c r="HN135" s="24"/>
      <c r="HO135" s="24"/>
      <c r="HP135" s="24"/>
      <c r="HQ135" s="24"/>
      <c r="HR135" s="24"/>
      <c r="HS135" s="24"/>
      <c r="HT135" s="24"/>
      <c r="HU135" s="24"/>
      <c r="HV135" s="30"/>
      <c r="HW135" s="30"/>
      <c r="HX135" s="28"/>
      <c r="HY135" s="28"/>
      <c r="HZ135" s="28"/>
      <c r="IA135" s="28"/>
      <c r="IB135" s="29"/>
      <c r="IC135" s="24"/>
      <c r="ID135" s="24"/>
      <c r="IE135" s="24"/>
      <c r="IF135" s="24"/>
      <c r="IG135" s="24"/>
      <c r="IH135" s="24"/>
      <c r="II135" s="24"/>
      <c r="IJ135" s="24"/>
      <c r="IK135" s="24"/>
      <c r="IL135" s="24"/>
    </row>
    <row r="136" spans="1:246" ht="12.75" hidden="1" customHeight="1">
      <c r="A136" s="24"/>
      <c r="B136" s="24"/>
      <c r="C136" s="30"/>
      <c r="D136" s="30"/>
      <c r="E136" s="30"/>
      <c r="F136" s="30"/>
      <c r="G136" s="40"/>
      <c r="H136" s="30"/>
      <c r="I136" s="30"/>
      <c r="J136" s="24"/>
      <c r="K136" s="24"/>
      <c r="L136" s="24"/>
      <c r="M136" s="24"/>
      <c r="N136" s="24"/>
      <c r="O136" s="24"/>
      <c r="P136" s="24"/>
      <c r="Q136" s="24"/>
      <c r="R136" s="28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  <c r="FJ136" s="24"/>
      <c r="FK136" s="24"/>
      <c r="FL136" s="24"/>
      <c r="FM136" s="24"/>
      <c r="FN136" s="24"/>
      <c r="FO136" s="24"/>
      <c r="FP136" s="24"/>
      <c r="FQ136" s="24"/>
      <c r="FR136" s="24"/>
      <c r="FS136" s="24"/>
      <c r="FT136" s="24"/>
      <c r="FU136" s="24"/>
      <c r="FV136" s="24"/>
      <c r="FW136" s="24"/>
      <c r="FX136" s="24"/>
      <c r="FY136" s="24"/>
      <c r="FZ136" s="24"/>
      <c r="GA136" s="24"/>
      <c r="GB136" s="24"/>
      <c r="GC136" s="24"/>
      <c r="GD136" s="24"/>
      <c r="GE136" s="24"/>
      <c r="GF136" s="24"/>
      <c r="GG136" s="24"/>
      <c r="GH136" s="24"/>
      <c r="GI136" s="24"/>
      <c r="GJ136" s="24"/>
      <c r="GK136" s="24"/>
      <c r="GL136" s="24"/>
      <c r="GM136" s="24"/>
      <c r="GN136" s="24"/>
      <c r="GO136" s="24"/>
      <c r="GP136" s="24"/>
      <c r="GQ136" s="24"/>
      <c r="GR136" s="24"/>
      <c r="GS136" s="24"/>
      <c r="GT136" s="24"/>
      <c r="GU136" s="24"/>
      <c r="GV136" s="24"/>
      <c r="GW136" s="24"/>
      <c r="GX136" s="24"/>
      <c r="GY136" s="24"/>
      <c r="GZ136" s="24"/>
      <c r="HA136" s="24"/>
      <c r="HB136" s="24"/>
      <c r="HC136" s="24"/>
      <c r="HD136" s="24"/>
      <c r="HE136" s="24"/>
      <c r="HF136" s="24"/>
      <c r="HG136" s="24"/>
      <c r="HH136" s="24"/>
      <c r="HI136" s="24"/>
      <c r="HJ136" s="24"/>
      <c r="HK136" s="24"/>
      <c r="HL136" s="24"/>
      <c r="HM136" s="24"/>
      <c r="HN136" s="24"/>
      <c r="HO136" s="24"/>
      <c r="HP136" s="24"/>
      <c r="HQ136" s="24"/>
      <c r="HR136" s="24"/>
      <c r="HS136" s="24"/>
      <c r="HT136" s="24"/>
      <c r="HU136" s="24"/>
      <c r="HV136" s="30"/>
      <c r="HW136" s="30"/>
      <c r="HX136" s="28"/>
      <c r="HY136" s="28"/>
      <c r="HZ136" s="28"/>
      <c r="IA136" s="28"/>
      <c r="IB136" s="29"/>
      <c r="IC136" s="24"/>
      <c r="ID136" s="24"/>
      <c r="IE136" s="24"/>
      <c r="IF136" s="24"/>
      <c r="IG136" s="24"/>
      <c r="IH136" s="24"/>
      <c r="II136" s="24"/>
      <c r="IJ136" s="24"/>
      <c r="IK136" s="24"/>
      <c r="IL136" s="24"/>
    </row>
    <row r="137" spans="1:246" ht="12.75" hidden="1" customHeight="1">
      <c r="A137" s="24"/>
      <c r="B137" s="24"/>
      <c r="C137" s="30"/>
      <c r="D137" s="30"/>
      <c r="E137" s="30"/>
      <c r="F137" s="30"/>
      <c r="G137" s="40"/>
      <c r="H137" s="30"/>
      <c r="I137" s="30"/>
      <c r="J137" s="24"/>
      <c r="K137" s="24"/>
      <c r="L137" s="24"/>
      <c r="M137" s="24"/>
      <c r="N137" s="24"/>
      <c r="O137" s="24"/>
      <c r="P137" s="24"/>
      <c r="Q137" s="24"/>
      <c r="R137" s="28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  <c r="FJ137" s="24"/>
      <c r="FK137" s="24"/>
      <c r="FL137" s="24"/>
      <c r="FM137" s="24"/>
      <c r="FN137" s="24"/>
      <c r="FO137" s="24"/>
      <c r="FP137" s="24"/>
      <c r="FQ137" s="24"/>
      <c r="FR137" s="24"/>
      <c r="FS137" s="24"/>
      <c r="FT137" s="24"/>
      <c r="FU137" s="24"/>
      <c r="FV137" s="24"/>
      <c r="FW137" s="24"/>
      <c r="FX137" s="24"/>
      <c r="FY137" s="24"/>
      <c r="FZ137" s="24"/>
      <c r="GA137" s="24"/>
      <c r="GB137" s="24"/>
      <c r="GC137" s="24"/>
      <c r="GD137" s="24"/>
      <c r="GE137" s="24"/>
      <c r="GF137" s="24"/>
      <c r="GG137" s="24"/>
      <c r="GH137" s="24"/>
      <c r="GI137" s="24"/>
      <c r="GJ137" s="24"/>
      <c r="GK137" s="24"/>
      <c r="GL137" s="24"/>
      <c r="GM137" s="24"/>
      <c r="GN137" s="24"/>
      <c r="GO137" s="24"/>
      <c r="GP137" s="24"/>
      <c r="GQ137" s="24"/>
      <c r="GR137" s="24"/>
      <c r="GS137" s="24"/>
      <c r="GT137" s="24"/>
      <c r="GU137" s="24"/>
      <c r="GV137" s="24"/>
      <c r="GW137" s="24"/>
      <c r="GX137" s="24"/>
      <c r="GY137" s="24"/>
      <c r="GZ137" s="24"/>
      <c r="HA137" s="24"/>
      <c r="HB137" s="24"/>
      <c r="HC137" s="24"/>
      <c r="HD137" s="24"/>
      <c r="HE137" s="24"/>
      <c r="HF137" s="24"/>
      <c r="HG137" s="24"/>
      <c r="HH137" s="24"/>
      <c r="HI137" s="24"/>
      <c r="HJ137" s="24"/>
      <c r="HK137" s="24"/>
      <c r="HL137" s="24"/>
      <c r="HM137" s="24"/>
      <c r="HN137" s="24"/>
      <c r="HO137" s="24"/>
      <c r="HP137" s="24"/>
      <c r="HQ137" s="24"/>
      <c r="HR137" s="24"/>
      <c r="HS137" s="24"/>
      <c r="HT137" s="24"/>
      <c r="HU137" s="24"/>
      <c r="HV137" s="30"/>
      <c r="HW137" s="30"/>
      <c r="HX137" s="28"/>
      <c r="HY137" s="28"/>
      <c r="HZ137" s="28"/>
      <c r="IA137" s="28"/>
      <c r="IB137" s="29"/>
      <c r="IC137" s="24"/>
      <c r="ID137" s="24"/>
      <c r="IE137" s="24"/>
      <c r="IF137" s="24"/>
      <c r="IG137" s="24"/>
      <c r="IH137" s="24"/>
      <c r="II137" s="24"/>
      <c r="IJ137" s="24"/>
      <c r="IK137" s="24"/>
      <c r="IL137" s="24"/>
    </row>
    <row r="138" spans="1:246" ht="12.75" hidden="1" customHeight="1">
      <c r="A138" s="24"/>
      <c r="B138" s="24"/>
      <c r="C138" s="30"/>
      <c r="D138" s="30"/>
      <c r="E138" s="30"/>
      <c r="F138" s="30"/>
      <c r="G138" s="40"/>
      <c r="H138" s="30"/>
      <c r="I138" s="30"/>
      <c r="J138" s="24"/>
      <c r="K138" s="24"/>
      <c r="L138" s="24"/>
      <c r="M138" s="24"/>
      <c r="N138" s="24"/>
      <c r="O138" s="24"/>
      <c r="P138" s="24"/>
      <c r="Q138" s="24"/>
      <c r="R138" s="28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  <c r="FJ138" s="24"/>
      <c r="FK138" s="24"/>
      <c r="FL138" s="24"/>
      <c r="FM138" s="24"/>
      <c r="FN138" s="24"/>
      <c r="FO138" s="24"/>
      <c r="FP138" s="24"/>
      <c r="FQ138" s="24"/>
      <c r="FR138" s="24"/>
      <c r="FS138" s="24"/>
      <c r="FT138" s="24"/>
      <c r="FU138" s="24"/>
      <c r="FV138" s="24"/>
      <c r="FW138" s="24"/>
      <c r="FX138" s="24"/>
      <c r="FY138" s="24"/>
      <c r="FZ138" s="24"/>
      <c r="GA138" s="24"/>
      <c r="GB138" s="24"/>
      <c r="GC138" s="24"/>
      <c r="GD138" s="24"/>
      <c r="GE138" s="24"/>
      <c r="GF138" s="24"/>
      <c r="GG138" s="24"/>
      <c r="GH138" s="24"/>
      <c r="GI138" s="24"/>
      <c r="GJ138" s="24"/>
      <c r="GK138" s="24"/>
      <c r="GL138" s="24"/>
      <c r="GM138" s="24"/>
      <c r="GN138" s="24"/>
      <c r="GO138" s="24"/>
      <c r="GP138" s="24"/>
      <c r="GQ138" s="24"/>
      <c r="GR138" s="24"/>
      <c r="GS138" s="24"/>
      <c r="GT138" s="24"/>
      <c r="GU138" s="24"/>
      <c r="GV138" s="24"/>
      <c r="GW138" s="24"/>
      <c r="GX138" s="24"/>
      <c r="GY138" s="24"/>
      <c r="GZ138" s="24"/>
      <c r="HA138" s="24"/>
      <c r="HB138" s="24"/>
      <c r="HC138" s="24"/>
      <c r="HD138" s="24"/>
      <c r="HE138" s="24"/>
      <c r="HF138" s="24"/>
      <c r="HG138" s="24"/>
      <c r="HH138" s="24"/>
      <c r="HI138" s="24"/>
      <c r="HJ138" s="24"/>
      <c r="HK138" s="24"/>
      <c r="HL138" s="24"/>
      <c r="HM138" s="24"/>
      <c r="HN138" s="24"/>
      <c r="HO138" s="24"/>
      <c r="HP138" s="24"/>
      <c r="HQ138" s="24"/>
      <c r="HR138" s="24"/>
      <c r="HS138" s="24"/>
      <c r="HT138" s="24"/>
      <c r="HU138" s="24"/>
      <c r="HV138" s="30"/>
      <c r="HW138" s="30"/>
      <c r="HX138" s="28"/>
      <c r="HY138" s="28"/>
      <c r="HZ138" s="28"/>
      <c r="IA138" s="28"/>
      <c r="IB138" s="29"/>
      <c r="IC138" s="24"/>
      <c r="ID138" s="24"/>
      <c r="IE138" s="24"/>
      <c r="IF138" s="24"/>
      <c r="IG138" s="24"/>
      <c r="IH138" s="24"/>
      <c r="II138" s="24"/>
      <c r="IJ138" s="24"/>
      <c r="IK138" s="24"/>
      <c r="IL138" s="24"/>
    </row>
    <row r="139" spans="1:246" ht="12.75" hidden="1" customHeight="1">
      <c r="A139" s="24"/>
      <c r="B139" s="24"/>
      <c r="C139" s="30"/>
      <c r="D139" s="30"/>
      <c r="E139" s="30"/>
      <c r="F139" s="30"/>
      <c r="G139" s="40"/>
      <c r="H139" s="30"/>
      <c r="I139" s="30"/>
      <c r="J139" s="24"/>
      <c r="K139" s="24"/>
      <c r="L139" s="24"/>
      <c r="M139" s="24"/>
      <c r="N139" s="24"/>
      <c r="O139" s="24"/>
      <c r="P139" s="24"/>
      <c r="Q139" s="24"/>
      <c r="R139" s="28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  <c r="FJ139" s="24"/>
      <c r="FK139" s="24"/>
      <c r="FL139" s="24"/>
      <c r="FM139" s="24"/>
      <c r="FN139" s="24"/>
      <c r="FO139" s="24"/>
      <c r="FP139" s="24"/>
      <c r="FQ139" s="24"/>
      <c r="FR139" s="24"/>
      <c r="FS139" s="24"/>
      <c r="FT139" s="24"/>
      <c r="FU139" s="24"/>
      <c r="FV139" s="24"/>
      <c r="FW139" s="24"/>
      <c r="FX139" s="24"/>
      <c r="FY139" s="24"/>
      <c r="FZ139" s="24"/>
      <c r="GA139" s="24"/>
      <c r="GB139" s="24"/>
      <c r="GC139" s="24"/>
      <c r="GD139" s="24"/>
      <c r="GE139" s="24"/>
      <c r="GF139" s="24"/>
      <c r="GG139" s="24"/>
      <c r="GH139" s="24"/>
      <c r="GI139" s="24"/>
      <c r="GJ139" s="24"/>
      <c r="GK139" s="24"/>
      <c r="GL139" s="24"/>
      <c r="GM139" s="24"/>
      <c r="GN139" s="24"/>
      <c r="GO139" s="24"/>
      <c r="GP139" s="24"/>
      <c r="GQ139" s="24"/>
      <c r="GR139" s="24"/>
      <c r="GS139" s="24"/>
      <c r="GT139" s="24"/>
      <c r="GU139" s="24"/>
      <c r="GV139" s="24"/>
      <c r="GW139" s="24"/>
      <c r="GX139" s="24"/>
      <c r="GY139" s="24"/>
      <c r="GZ139" s="24"/>
      <c r="HA139" s="24"/>
      <c r="HB139" s="24"/>
      <c r="HC139" s="24"/>
      <c r="HD139" s="24"/>
      <c r="HE139" s="24"/>
      <c r="HF139" s="24"/>
      <c r="HG139" s="24"/>
      <c r="HH139" s="24"/>
      <c r="HI139" s="24"/>
      <c r="HJ139" s="24"/>
      <c r="HK139" s="24"/>
      <c r="HL139" s="24"/>
      <c r="HM139" s="24"/>
      <c r="HN139" s="24"/>
      <c r="HO139" s="24"/>
      <c r="HP139" s="24"/>
      <c r="HQ139" s="24"/>
      <c r="HR139" s="24"/>
      <c r="HS139" s="24"/>
      <c r="HT139" s="24"/>
      <c r="HU139" s="24"/>
      <c r="HV139" s="30"/>
      <c r="HW139" s="30"/>
      <c r="HX139" s="28"/>
      <c r="HY139" s="28"/>
      <c r="HZ139" s="28"/>
      <c r="IA139" s="28"/>
      <c r="IB139" s="29"/>
      <c r="IC139" s="24"/>
      <c r="ID139" s="24"/>
      <c r="IE139" s="24"/>
      <c r="IF139" s="24"/>
      <c r="IG139" s="24"/>
      <c r="IH139" s="24"/>
      <c r="II139" s="24"/>
      <c r="IJ139" s="24"/>
      <c r="IK139" s="24"/>
      <c r="IL139" s="24"/>
    </row>
    <row r="140" spans="1:246" ht="12.75" hidden="1" customHeight="1">
      <c r="A140" s="24"/>
      <c r="B140" s="24"/>
      <c r="C140" s="30"/>
      <c r="D140" s="30"/>
      <c r="E140" s="30"/>
      <c r="F140" s="30"/>
      <c r="G140" s="40"/>
      <c r="H140" s="30"/>
      <c r="I140" s="30"/>
      <c r="J140" s="24"/>
      <c r="K140" s="24"/>
      <c r="L140" s="24"/>
      <c r="M140" s="24"/>
      <c r="N140" s="24"/>
      <c r="O140" s="24"/>
      <c r="P140" s="24"/>
      <c r="Q140" s="24"/>
      <c r="R140" s="28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  <c r="FJ140" s="24"/>
      <c r="FK140" s="24"/>
      <c r="FL140" s="24"/>
      <c r="FM140" s="24"/>
      <c r="FN140" s="24"/>
      <c r="FO140" s="24"/>
      <c r="FP140" s="24"/>
      <c r="FQ140" s="24"/>
      <c r="FR140" s="24"/>
      <c r="FS140" s="24"/>
      <c r="FT140" s="24"/>
      <c r="FU140" s="24"/>
      <c r="FV140" s="24"/>
      <c r="FW140" s="24"/>
      <c r="FX140" s="24"/>
      <c r="FY140" s="24"/>
      <c r="FZ140" s="24"/>
      <c r="GA140" s="24"/>
      <c r="GB140" s="24"/>
      <c r="GC140" s="24"/>
      <c r="GD140" s="24"/>
      <c r="GE140" s="24"/>
      <c r="GF140" s="24"/>
      <c r="GG140" s="24"/>
      <c r="GH140" s="24"/>
      <c r="GI140" s="24"/>
      <c r="GJ140" s="24"/>
      <c r="GK140" s="24"/>
      <c r="GL140" s="24"/>
      <c r="GM140" s="24"/>
      <c r="GN140" s="24"/>
      <c r="GO140" s="24"/>
      <c r="GP140" s="24"/>
      <c r="GQ140" s="24"/>
      <c r="GR140" s="24"/>
      <c r="GS140" s="24"/>
      <c r="GT140" s="24"/>
      <c r="GU140" s="24"/>
      <c r="GV140" s="24"/>
      <c r="GW140" s="24"/>
      <c r="GX140" s="24"/>
      <c r="GY140" s="24"/>
      <c r="GZ140" s="24"/>
      <c r="HA140" s="24"/>
      <c r="HB140" s="24"/>
      <c r="HC140" s="24"/>
      <c r="HD140" s="24"/>
      <c r="HE140" s="24"/>
      <c r="HF140" s="24"/>
      <c r="HG140" s="24"/>
      <c r="HH140" s="24"/>
      <c r="HI140" s="24"/>
      <c r="HJ140" s="24"/>
      <c r="HK140" s="24"/>
      <c r="HL140" s="24"/>
      <c r="HM140" s="24"/>
      <c r="HN140" s="24"/>
      <c r="HO140" s="24"/>
      <c r="HP140" s="24"/>
      <c r="HQ140" s="24"/>
      <c r="HR140" s="24"/>
      <c r="HS140" s="24"/>
      <c r="HT140" s="24"/>
      <c r="HU140" s="24"/>
      <c r="HV140" s="30"/>
      <c r="HW140" s="30"/>
      <c r="HX140" s="28"/>
      <c r="HY140" s="28"/>
      <c r="HZ140" s="28"/>
      <c r="IA140" s="28"/>
      <c r="IB140" s="29"/>
      <c r="IC140" s="24"/>
      <c r="ID140" s="24"/>
      <c r="IE140" s="24"/>
      <c r="IF140" s="24"/>
      <c r="IG140" s="24"/>
      <c r="IH140" s="24"/>
      <c r="II140" s="24"/>
      <c r="IJ140" s="24"/>
      <c r="IK140" s="24"/>
      <c r="IL140" s="24"/>
    </row>
    <row r="141" spans="1:246" ht="12.75" hidden="1" customHeight="1">
      <c r="A141" s="24"/>
      <c r="B141" s="24"/>
      <c r="C141" s="30"/>
      <c r="D141" s="30"/>
      <c r="E141" s="30"/>
      <c r="F141" s="30"/>
      <c r="G141" s="40"/>
      <c r="H141" s="30"/>
      <c r="I141" s="30"/>
      <c r="J141" s="24"/>
      <c r="K141" s="24"/>
      <c r="L141" s="24"/>
      <c r="M141" s="24"/>
      <c r="N141" s="24"/>
      <c r="O141" s="24"/>
      <c r="P141" s="24"/>
      <c r="Q141" s="24"/>
      <c r="R141" s="28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  <c r="FJ141" s="24"/>
      <c r="FK141" s="24"/>
      <c r="FL141" s="24"/>
      <c r="FM141" s="24"/>
      <c r="FN141" s="24"/>
      <c r="FO141" s="24"/>
      <c r="FP141" s="24"/>
      <c r="FQ141" s="24"/>
      <c r="FR141" s="24"/>
      <c r="FS141" s="24"/>
      <c r="FT141" s="24"/>
      <c r="FU141" s="24"/>
      <c r="FV141" s="24"/>
      <c r="FW141" s="24"/>
      <c r="FX141" s="24"/>
      <c r="FY141" s="24"/>
      <c r="FZ141" s="24"/>
      <c r="GA141" s="24"/>
      <c r="GB141" s="24"/>
      <c r="GC141" s="24"/>
      <c r="GD141" s="24"/>
      <c r="GE141" s="24"/>
      <c r="GF141" s="24"/>
      <c r="GG141" s="24"/>
      <c r="GH141" s="24"/>
      <c r="GI141" s="24"/>
      <c r="GJ141" s="24"/>
      <c r="GK141" s="24"/>
      <c r="GL141" s="24"/>
      <c r="GM141" s="24"/>
      <c r="GN141" s="24"/>
      <c r="GO141" s="24"/>
      <c r="GP141" s="24"/>
      <c r="GQ141" s="24"/>
      <c r="GR141" s="24"/>
      <c r="GS141" s="24"/>
      <c r="GT141" s="24"/>
      <c r="GU141" s="24"/>
      <c r="GV141" s="24"/>
      <c r="GW141" s="24"/>
      <c r="GX141" s="24"/>
      <c r="GY141" s="24"/>
      <c r="GZ141" s="24"/>
      <c r="HA141" s="24"/>
      <c r="HB141" s="24"/>
      <c r="HC141" s="24"/>
      <c r="HD141" s="24"/>
      <c r="HE141" s="24"/>
      <c r="HF141" s="24"/>
      <c r="HG141" s="24"/>
      <c r="HH141" s="24"/>
      <c r="HI141" s="24"/>
      <c r="HJ141" s="24"/>
      <c r="HK141" s="24"/>
      <c r="HL141" s="24"/>
      <c r="HM141" s="24"/>
      <c r="HN141" s="24"/>
      <c r="HO141" s="24"/>
      <c r="HP141" s="24"/>
      <c r="HQ141" s="24"/>
      <c r="HR141" s="24"/>
      <c r="HS141" s="24"/>
      <c r="HT141" s="24"/>
      <c r="HU141" s="24"/>
      <c r="HV141" s="30"/>
      <c r="HW141" s="30"/>
      <c r="HX141" s="28"/>
      <c r="HY141" s="28"/>
      <c r="HZ141" s="28"/>
      <c r="IA141" s="28"/>
      <c r="IB141" s="29"/>
      <c r="IC141" s="24"/>
      <c r="ID141" s="24"/>
      <c r="IE141" s="24"/>
      <c r="IF141" s="24"/>
      <c r="IG141" s="24"/>
      <c r="IH141" s="24"/>
      <c r="II141" s="24"/>
      <c r="IJ141" s="24"/>
      <c r="IK141" s="24"/>
      <c r="IL141" s="24"/>
    </row>
    <row r="142" spans="1:246" ht="12.75" hidden="1" customHeight="1">
      <c r="A142" s="24"/>
      <c r="B142" s="24"/>
      <c r="C142" s="30"/>
      <c r="D142" s="30"/>
      <c r="E142" s="30"/>
      <c r="F142" s="30"/>
      <c r="G142" s="40"/>
      <c r="H142" s="30"/>
      <c r="I142" s="30"/>
      <c r="J142" s="24"/>
      <c r="K142" s="24"/>
      <c r="L142" s="24"/>
      <c r="M142" s="24"/>
      <c r="N142" s="24"/>
      <c r="O142" s="24"/>
      <c r="P142" s="24"/>
      <c r="Q142" s="24"/>
      <c r="R142" s="28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  <c r="FJ142" s="24"/>
      <c r="FK142" s="24"/>
      <c r="FL142" s="24"/>
      <c r="FM142" s="24"/>
      <c r="FN142" s="24"/>
      <c r="FO142" s="24"/>
      <c r="FP142" s="24"/>
      <c r="FQ142" s="24"/>
      <c r="FR142" s="24"/>
      <c r="FS142" s="24"/>
      <c r="FT142" s="24"/>
      <c r="FU142" s="24"/>
      <c r="FV142" s="24"/>
      <c r="FW142" s="24"/>
      <c r="FX142" s="24"/>
      <c r="FY142" s="24"/>
      <c r="FZ142" s="24"/>
      <c r="GA142" s="24"/>
      <c r="GB142" s="24"/>
      <c r="GC142" s="24"/>
      <c r="GD142" s="24"/>
      <c r="GE142" s="24"/>
      <c r="GF142" s="24"/>
      <c r="GG142" s="24"/>
      <c r="GH142" s="24"/>
      <c r="GI142" s="24"/>
      <c r="GJ142" s="24"/>
      <c r="GK142" s="24"/>
      <c r="GL142" s="24"/>
      <c r="GM142" s="24"/>
      <c r="GN142" s="24"/>
      <c r="GO142" s="24"/>
      <c r="GP142" s="24"/>
      <c r="GQ142" s="24"/>
      <c r="GR142" s="24"/>
      <c r="GS142" s="24"/>
      <c r="GT142" s="24"/>
      <c r="GU142" s="24"/>
      <c r="GV142" s="24"/>
      <c r="GW142" s="24"/>
      <c r="GX142" s="24"/>
      <c r="GY142" s="24"/>
      <c r="GZ142" s="24"/>
      <c r="HA142" s="24"/>
      <c r="HB142" s="24"/>
      <c r="HC142" s="24"/>
      <c r="HD142" s="24"/>
      <c r="HE142" s="24"/>
      <c r="HF142" s="24"/>
      <c r="HG142" s="24"/>
      <c r="HH142" s="24"/>
      <c r="HI142" s="24"/>
      <c r="HJ142" s="24"/>
      <c r="HK142" s="24"/>
      <c r="HL142" s="24"/>
      <c r="HM142" s="24"/>
      <c r="HN142" s="24"/>
      <c r="HO142" s="24"/>
      <c r="HP142" s="24"/>
      <c r="HQ142" s="24"/>
      <c r="HR142" s="24"/>
      <c r="HS142" s="24"/>
      <c r="HT142" s="24"/>
      <c r="HU142" s="24"/>
      <c r="HV142" s="30"/>
      <c r="HW142" s="30"/>
      <c r="HX142" s="28"/>
      <c r="HY142" s="28"/>
      <c r="HZ142" s="28"/>
      <c r="IA142" s="28"/>
      <c r="IB142" s="29"/>
      <c r="IC142" s="24"/>
      <c r="ID142" s="24"/>
      <c r="IE142" s="24"/>
      <c r="IF142" s="24"/>
      <c r="IG142" s="24"/>
      <c r="IH142" s="24"/>
      <c r="II142" s="24"/>
      <c r="IJ142" s="24"/>
      <c r="IK142" s="24"/>
      <c r="IL142" s="24"/>
    </row>
    <row r="143" spans="1:246" ht="12.75" hidden="1" customHeight="1">
      <c r="A143" s="24"/>
      <c r="B143" s="24"/>
      <c r="C143" s="30"/>
      <c r="D143" s="30"/>
      <c r="E143" s="30"/>
      <c r="F143" s="30"/>
      <c r="G143" s="40"/>
      <c r="H143" s="30"/>
      <c r="I143" s="30"/>
      <c r="J143" s="24"/>
      <c r="K143" s="24"/>
      <c r="L143" s="24"/>
      <c r="M143" s="24"/>
      <c r="N143" s="24"/>
      <c r="O143" s="24"/>
      <c r="P143" s="24"/>
      <c r="Q143" s="24"/>
      <c r="R143" s="28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/>
      <c r="FQ143" s="24"/>
      <c r="FR143" s="24"/>
      <c r="FS143" s="24"/>
      <c r="FT143" s="24"/>
      <c r="FU143" s="24"/>
      <c r="FV143" s="24"/>
      <c r="FW143" s="24"/>
      <c r="FX143" s="24"/>
      <c r="FY143" s="24"/>
      <c r="FZ143" s="24"/>
      <c r="GA143" s="24"/>
      <c r="GB143" s="24"/>
      <c r="GC143" s="24"/>
      <c r="GD143" s="24"/>
      <c r="GE143" s="24"/>
      <c r="GF143" s="24"/>
      <c r="GG143" s="24"/>
      <c r="GH143" s="24"/>
      <c r="GI143" s="24"/>
      <c r="GJ143" s="24"/>
      <c r="GK143" s="24"/>
      <c r="GL143" s="24"/>
      <c r="GM143" s="24"/>
      <c r="GN143" s="24"/>
      <c r="GO143" s="24"/>
      <c r="GP143" s="24"/>
      <c r="GQ143" s="24"/>
      <c r="GR143" s="24"/>
      <c r="GS143" s="24"/>
      <c r="GT143" s="24"/>
      <c r="GU143" s="24"/>
      <c r="GV143" s="24"/>
      <c r="GW143" s="24"/>
      <c r="GX143" s="24"/>
      <c r="GY143" s="24"/>
      <c r="GZ143" s="24"/>
      <c r="HA143" s="24"/>
      <c r="HB143" s="24"/>
      <c r="HC143" s="24"/>
      <c r="HD143" s="24"/>
      <c r="HE143" s="24"/>
      <c r="HF143" s="24"/>
      <c r="HG143" s="24"/>
      <c r="HH143" s="24"/>
      <c r="HI143" s="24"/>
      <c r="HJ143" s="24"/>
      <c r="HK143" s="24"/>
      <c r="HL143" s="24"/>
      <c r="HM143" s="24"/>
      <c r="HN143" s="24"/>
      <c r="HO143" s="24"/>
      <c r="HP143" s="24"/>
      <c r="HQ143" s="24"/>
      <c r="HR143" s="24"/>
      <c r="HS143" s="24"/>
      <c r="HT143" s="24"/>
      <c r="HU143" s="24"/>
      <c r="HV143" s="30"/>
      <c r="HW143" s="30"/>
      <c r="HX143" s="28"/>
      <c r="HY143" s="28"/>
      <c r="HZ143" s="28"/>
      <c r="IA143" s="28"/>
      <c r="IB143" s="29"/>
      <c r="IC143" s="24"/>
      <c r="ID143" s="24"/>
      <c r="IE143" s="24"/>
      <c r="IF143" s="24"/>
      <c r="IG143" s="24"/>
      <c r="IH143" s="24"/>
      <c r="II143" s="24"/>
      <c r="IJ143" s="24"/>
      <c r="IK143" s="24"/>
      <c r="IL143" s="24"/>
    </row>
    <row r="144" spans="1:246" ht="12.75" hidden="1" customHeight="1">
      <c r="A144" s="24"/>
      <c r="B144" s="24"/>
      <c r="C144" s="30"/>
      <c r="D144" s="30"/>
      <c r="E144" s="30"/>
      <c r="F144" s="30"/>
      <c r="G144" s="40"/>
      <c r="H144" s="30"/>
      <c r="I144" s="30"/>
      <c r="J144" s="24"/>
      <c r="K144" s="24"/>
      <c r="L144" s="24"/>
      <c r="M144" s="24"/>
      <c r="N144" s="24"/>
      <c r="O144" s="24"/>
      <c r="P144" s="24"/>
      <c r="Q144" s="24"/>
      <c r="R144" s="28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4"/>
      <c r="FV144" s="24"/>
      <c r="FW144" s="24"/>
      <c r="FX144" s="24"/>
      <c r="FY144" s="24"/>
      <c r="FZ144" s="24"/>
      <c r="GA144" s="24"/>
      <c r="GB144" s="24"/>
      <c r="GC144" s="24"/>
      <c r="GD144" s="24"/>
      <c r="GE144" s="24"/>
      <c r="GF144" s="24"/>
      <c r="GG144" s="24"/>
      <c r="GH144" s="24"/>
      <c r="GI144" s="24"/>
      <c r="GJ144" s="24"/>
      <c r="GK144" s="24"/>
      <c r="GL144" s="24"/>
      <c r="GM144" s="24"/>
      <c r="GN144" s="24"/>
      <c r="GO144" s="24"/>
      <c r="GP144" s="24"/>
      <c r="GQ144" s="24"/>
      <c r="GR144" s="24"/>
      <c r="GS144" s="24"/>
      <c r="GT144" s="24"/>
      <c r="GU144" s="24"/>
      <c r="GV144" s="24"/>
      <c r="GW144" s="24"/>
      <c r="GX144" s="24"/>
      <c r="GY144" s="24"/>
      <c r="GZ144" s="24"/>
      <c r="HA144" s="24"/>
      <c r="HB144" s="24"/>
      <c r="HC144" s="24"/>
      <c r="HD144" s="24"/>
      <c r="HE144" s="24"/>
      <c r="HF144" s="24"/>
      <c r="HG144" s="24"/>
      <c r="HH144" s="24"/>
      <c r="HI144" s="24"/>
      <c r="HJ144" s="24"/>
      <c r="HK144" s="24"/>
      <c r="HL144" s="24"/>
      <c r="HM144" s="24"/>
      <c r="HN144" s="24"/>
      <c r="HO144" s="24"/>
      <c r="HP144" s="24"/>
      <c r="HQ144" s="24"/>
      <c r="HR144" s="24"/>
      <c r="HS144" s="24"/>
      <c r="HT144" s="24"/>
      <c r="HU144" s="24"/>
      <c r="HV144" s="30"/>
      <c r="HW144" s="30"/>
      <c r="HX144" s="28"/>
      <c r="HY144" s="28"/>
      <c r="HZ144" s="28"/>
      <c r="IA144" s="28"/>
      <c r="IB144" s="29"/>
      <c r="IC144" s="24"/>
      <c r="ID144" s="24"/>
      <c r="IE144" s="24"/>
      <c r="IF144" s="24"/>
      <c r="IG144" s="24"/>
      <c r="IH144" s="24"/>
      <c r="II144" s="24"/>
      <c r="IJ144" s="24"/>
      <c r="IK144" s="24"/>
      <c r="IL144" s="24"/>
    </row>
    <row r="145" spans="1:246" ht="12.75" hidden="1" customHeight="1">
      <c r="A145" s="24"/>
      <c r="B145" s="24"/>
      <c r="C145" s="30"/>
      <c r="D145" s="30"/>
      <c r="E145" s="30"/>
      <c r="F145" s="30"/>
      <c r="G145" s="40"/>
      <c r="H145" s="30"/>
      <c r="I145" s="30"/>
      <c r="J145" s="24"/>
      <c r="K145" s="24"/>
      <c r="L145" s="24"/>
      <c r="M145" s="24"/>
      <c r="N145" s="24"/>
      <c r="O145" s="24"/>
      <c r="P145" s="24"/>
      <c r="Q145" s="24"/>
      <c r="R145" s="28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  <c r="FJ145" s="24"/>
      <c r="FK145" s="24"/>
      <c r="FL145" s="24"/>
      <c r="FM145" s="24"/>
      <c r="FN145" s="24"/>
      <c r="FO145" s="24"/>
      <c r="FP145" s="24"/>
      <c r="FQ145" s="24"/>
      <c r="FR145" s="24"/>
      <c r="FS145" s="24"/>
      <c r="FT145" s="24"/>
      <c r="FU145" s="24"/>
      <c r="FV145" s="24"/>
      <c r="FW145" s="24"/>
      <c r="FX145" s="24"/>
      <c r="FY145" s="24"/>
      <c r="FZ145" s="24"/>
      <c r="GA145" s="24"/>
      <c r="GB145" s="24"/>
      <c r="GC145" s="24"/>
      <c r="GD145" s="24"/>
      <c r="GE145" s="24"/>
      <c r="GF145" s="24"/>
      <c r="GG145" s="24"/>
      <c r="GH145" s="24"/>
      <c r="GI145" s="24"/>
      <c r="GJ145" s="24"/>
      <c r="GK145" s="24"/>
      <c r="GL145" s="24"/>
      <c r="GM145" s="24"/>
      <c r="GN145" s="24"/>
      <c r="GO145" s="24"/>
      <c r="GP145" s="24"/>
      <c r="GQ145" s="24"/>
      <c r="GR145" s="24"/>
      <c r="GS145" s="24"/>
      <c r="GT145" s="24"/>
      <c r="GU145" s="24"/>
      <c r="GV145" s="24"/>
      <c r="GW145" s="24"/>
      <c r="GX145" s="24"/>
      <c r="GY145" s="24"/>
      <c r="GZ145" s="24"/>
      <c r="HA145" s="24"/>
      <c r="HB145" s="24"/>
      <c r="HC145" s="24"/>
      <c r="HD145" s="24"/>
      <c r="HE145" s="24"/>
      <c r="HF145" s="24"/>
      <c r="HG145" s="24"/>
      <c r="HH145" s="24"/>
      <c r="HI145" s="24"/>
      <c r="HJ145" s="24"/>
      <c r="HK145" s="24"/>
      <c r="HL145" s="24"/>
      <c r="HM145" s="24"/>
      <c r="HN145" s="24"/>
      <c r="HO145" s="24"/>
      <c r="HP145" s="24"/>
      <c r="HQ145" s="24"/>
      <c r="HR145" s="24"/>
      <c r="HS145" s="24"/>
      <c r="HT145" s="24"/>
      <c r="HU145" s="24"/>
      <c r="HV145" s="30"/>
      <c r="HW145" s="30"/>
      <c r="HX145" s="28"/>
      <c r="HY145" s="28"/>
      <c r="HZ145" s="28"/>
      <c r="IA145" s="28"/>
      <c r="IB145" s="29"/>
      <c r="IC145" s="24"/>
      <c r="ID145" s="24"/>
      <c r="IE145" s="24"/>
      <c r="IF145" s="24"/>
      <c r="IG145" s="24"/>
      <c r="IH145" s="24"/>
      <c r="II145" s="24"/>
      <c r="IJ145" s="24"/>
      <c r="IK145" s="24"/>
      <c r="IL145" s="24"/>
    </row>
    <row r="146" spans="1:246" ht="12.75" hidden="1" customHeight="1">
      <c r="A146" s="24"/>
      <c r="B146" s="24"/>
      <c r="C146" s="30"/>
      <c r="D146" s="30"/>
      <c r="E146" s="30"/>
      <c r="F146" s="30"/>
      <c r="G146" s="40"/>
      <c r="H146" s="30"/>
      <c r="I146" s="30"/>
      <c r="J146" s="24"/>
      <c r="K146" s="24"/>
      <c r="L146" s="24"/>
      <c r="M146" s="24"/>
      <c r="N146" s="24"/>
      <c r="O146" s="24"/>
      <c r="P146" s="24"/>
      <c r="Q146" s="24"/>
      <c r="R146" s="28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  <c r="FJ146" s="24"/>
      <c r="FK146" s="24"/>
      <c r="FL146" s="24"/>
      <c r="FM146" s="24"/>
      <c r="FN146" s="24"/>
      <c r="FO146" s="24"/>
      <c r="FP146" s="24"/>
      <c r="FQ146" s="24"/>
      <c r="FR146" s="24"/>
      <c r="FS146" s="24"/>
      <c r="FT146" s="24"/>
      <c r="FU146" s="24"/>
      <c r="FV146" s="24"/>
      <c r="FW146" s="24"/>
      <c r="FX146" s="24"/>
      <c r="FY146" s="24"/>
      <c r="FZ146" s="24"/>
      <c r="GA146" s="24"/>
      <c r="GB146" s="24"/>
      <c r="GC146" s="24"/>
      <c r="GD146" s="24"/>
      <c r="GE146" s="24"/>
      <c r="GF146" s="24"/>
      <c r="GG146" s="24"/>
      <c r="GH146" s="24"/>
      <c r="GI146" s="24"/>
      <c r="GJ146" s="24"/>
      <c r="GK146" s="24"/>
      <c r="GL146" s="24"/>
      <c r="GM146" s="24"/>
      <c r="GN146" s="24"/>
      <c r="GO146" s="24"/>
      <c r="GP146" s="24"/>
      <c r="GQ146" s="24"/>
      <c r="GR146" s="24"/>
      <c r="GS146" s="24"/>
      <c r="GT146" s="24"/>
      <c r="GU146" s="24"/>
      <c r="GV146" s="24"/>
      <c r="GW146" s="24"/>
      <c r="GX146" s="24"/>
      <c r="GY146" s="24"/>
      <c r="GZ146" s="24"/>
      <c r="HA146" s="24"/>
      <c r="HB146" s="24"/>
      <c r="HC146" s="24"/>
      <c r="HD146" s="24"/>
      <c r="HE146" s="24"/>
      <c r="HF146" s="24"/>
      <c r="HG146" s="24"/>
      <c r="HH146" s="24"/>
      <c r="HI146" s="24"/>
      <c r="HJ146" s="24"/>
      <c r="HK146" s="24"/>
      <c r="HL146" s="24"/>
      <c r="HM146" s="24"/>
      <c r="HN146" s="24"/>
      <c r="HO146" s="24"/>
      <c r="HP146" s="24"/>
      <c r="HQ146" s="24"/>
      <c r="HR146" s="24"/>
      <c r="HS146" s="24"/>
      <c r="HT146" s="24"/>
      <c r="HU146" s="24"/>
      <c r="HV146" s="30"/>
      <c r="HW146" s="30"/>
      <c r="HX146" s="28"/>
      <c r="HY146" s="28"/>
      <c r="HZ146" s="28"/>
      <c r="IA146" s="28"/>
      <c r="IB146" s="29"/>
      <c r="IC146" s="24"/>
      <c r="ID146" s="24"/>
      <c r="IE146" s="24"/>
      <c r="IF146" s="24"/>
      <c r="IG146" s="24"/>
      <c r="IH146" s="24"/>
      <c r="II146" s="24"/>
      <c r="IJ146" s="24"/>
      <c r="IK146" s="24"/>
      <c r="IL146" s="24"/>
    </row>
    <row r="147" spans="1:246" ht="12.75" hidden="1" customHeight="1">
      <c r="A147" s="24"/>
      <c r="B147" s="24"/>
      <c r="C147" s="30"/>
      <c r="D147" s="30"/>
      <c r="E147" s="30"/>
      <c r="F147" s="30"/>
      <c r="G147" s="40"/>
      <c r="H147" s="30"/>
      <c r="I147" s="30"/>
      <c r="J147" s="24"/>
      <c r="K147" s="24"/>
      <c r="L147" s="24"/>
      <c r="M147" s="24"/>
      <c r="N147" s="24"/>
      <c r="O147" s="24"/>
      <c r="P147" s="24"/>
      <c r="Q147" s="24"/>
      <c r="R147" s="28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  <c r="FP147" s="24"/>
      <c r="FQ147" s="24"/>
      <c r="FR147" s="24"/>
      <c r="FS147" s="24"/>
      <c r="FT147" s="24"/>
      <c r="FU147" s="24"/>
      <c r="FV147" s="24"/>
      <c r="FW147" s="24"/>
      <c r="FX147" s="24"/>
      <c r="FY147" s="24"/>
      <c r="FZ147" s="24"/>
      <c r="GA147" s="24"/>
      <c r="GB147" s="24"/>
      <c r="GC147" s="24"/>
      <c r="GD147" s="24"/>
      <c r="GE147" s="24"/>
      <c r="GF147" s="24"/>
      <c r="GG147" s="24"/>
      <c r="GH147" s="24"/>
      <c r="GI147" s="24"/>
      <c r="GJ147" s="24"/>
      <c r="GK147" s="24"/>
      <c r="GL147" s="24"/>
      <c r="GM147" s="24"/>
      <c r="GN147" s="24"/>
      <c r="GO147" s="24"/>
      <c r="GP147" s="24"/>
      <c r="GQ147" s="24"/>
      <c r="GR147" s="24"/>
      <c r="GS147" s="24"/>
      <c r="GT147" s="24"/>
      <c r="GU147" s="24"/>
      <c r="GV147" s="24"/>
      <c r="GW147" s="24"/>
      <c r="GX147" s="24"/>
      <c r="GY147" s="24"/>
      <c r="GZ147" s="24"/>
      <c r="HA147" s="24"/>
      <c r="HB147" s="24"/>
      <c r="HC147" s="24"/>
      <c r="HD147" s="24"/>
      <c r="HE147" s="24"/>
      <c r="HF147" s="24"/>
      <c r="HG147" s="24"/>
      <c r="HH147" s="24"/>
      <c r="HI147" s="24"/>
      <c r="HJ147" s="24"/>
      <c r="HK147" s="24"/>
      <c r="HL147" s="24"/>
      <c r="HM147" s="24"/>
      <c r="HN147" s="24"/>
      <c r="HO147" s="24"/>
      <c r="HP147" s="24"/>
      <c r="HQ147" s="24"/>
      <c r="HR147" s="24"/>
      <c r="HS147" s="24"/>
      <c r="HT147" s="24"/>
      <c r="HU147" s="24"/>
      <c r="HV147" s="30"/>
      <c r="HW147" s="30"/>
      <c r="HX147" s="28"/>
      <c r="HY147" s="28"/>
      <c r="HZ147" s="28"/>
      <c r="IA147" s="28"/>
      <c r="IB147" s="29"/>
      <c r="IC147" s="24"/>
      <c r="ID147" s="24"/>
      <c r="IE147" s="24"/>
      <c r="IF147" s="24"/>
      <c r="IG147" s="24"/>
      <c r="IH147" s="24"/>
      <c r="II147" s="24"/>
      <c r="IJ147" s="24"/>
      <c r="IK147" s="24"/>
      <c r="IL147" s="24"/>
    </row>
    <row r="148" spans="1:246" ht="12.75" hidden="1" customHeight="1">
      <c r="A148" s="24"/>
      <c r="B148" s="24"/>
      <c r="C148" s="30"/>
      <c r="D148" s="30"/>
      <c r="E148" s="30"/>
      <c r="F148" s="30"/>
      <c r="G148" s="40"/>
      <c r="H148" s="30"/>
      <c r="I148" s="30"/>
      <c r="J148" s="24"/>
      <c r="K148" s="24"/>
      <c r="L148" s="24"/>
      <c r="M148" s="24"/>
      <c r="N148" s="24"/>
      <c r="O148" s="24"/>
      <c r="P148" s="24"/>
      <c r="Q148" s="24"/>
      <c r="R148" s="28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  <c r="FJ148" s="24"/>
      <c r="FK148" s="24"/>
      <c r="FL148" s="24"/>
      <c r="FM148" s="24"/>
      <c r="FN148" s="24"/>
      <c r="FO148" s="24"/>
      <c r="FP148" s="24"/>
      <c r="FQ148" s="24"/>
      <c r="FR148" s="24"/>
      <c r="FS148" s="24"/>
      <c r="FT148" s="24"/>
      <c r="FU148" s="24"/>
      <c r="FV148" s="24"/>
      <c r="FW148" s="24"/>
      <c r="FX148" s="24"/>
      <c r="FY148" s="24"/>
      <c r="FZ148" s="24"/>
      <c r="GA148" s="24"/>
      <c r="GB148" s="24"/>
      <c r="GC148" s="24"/>
      <c r="GD148" s="24"/>
      <c r="GE148" s="24"/>
      <c r="GF148" s="24"/>
      <c r="GG148" s="24"/>
      <c r="GH148" s="24"/>
      <c r="GI148" s="24"/>
      <c r="GJ148" s="24"/>
      <c r="GK148" s="24"/>
      <c r="GL148" s="24"/>
      <c r="GM148" s="24"/>
      <c r="GN148" s="24"/>
      <c r="GO148" s="24"/>
      <c r="GP148" s="24"/>
      <c r="GQ148" s="24"/>
      <c r="GR148" s="24"/>
      <c r="GS148" s="24"/>
      <c r="GT148" s="24"/>
      <c r="GU148" s="24"/>
      <c r="GV148" s="24"/>
      <c r="GW148" s="24"/>
      <c r="GX148" s="24"/>
      <c r="GY148" s="24"/>
      <c r="GZ148" s="24"/>
      <c r="HA148" s="24"/>
      <c r="HB148" s="24"/>
      <c r="HC148" s="24"/>
      <c r="HD148" s="24"/>
      <c r="HE148" s="24"/>
      <c r="HF148" s="24"/>
      <c r="HG148" s="24"/>
      <c r="HH148" s="24"/>
      <c r="HI148" s="24"/>
      <c r="HJ148" s="24"/>
      <c r="HK148" s="24"/>
      <c r="HL148" s="24"/>
      <c r="HM148" s="24"/>
      <c r="HN148" s="24"/>
      <c r="HO148" s="24"/>
      <c r="HP148" s="24"/>
      <c r="HQ148" s="24"/>
      <c r="HR148" s="24"/>
      <c r="HS148" s="24"/>
      <c r="HT148" s="24"/>
      <c r="HU148" s="24"/>
      <c r="HV148" s="30"/>
      <c r="HW148" s="30"/>
      <c r="HX148" s="28"/>
      <c r="HY148" s="28"/>
      <c r="HZ148" s="28"/>
      <c r="IA148" s="28"/>
      <c r="IB148" s="29"/>
      <c r="IC148" s="24"/>
      <c r="ID148" s="24"/>
      <c r="IE148" s="24"/>
      <c r="IF148" s="24"/>
      <c r="IG148" s="24"/>
      <c r="IH148" s="24"/>
      <c r="II148" s="24"/>
      <c r="IJ148" s="24"/>
      <c r="IK148" s="24"/>
      <c r="IL148" s="24"/>
    </row>
    <row r="149" spans="1:246" ht="12.75" hidden="1" customHeight="1">
      <c r="A149" s="24"/>
      <c r="B149" s="24"/>
      <c r="C149" s="30"/>
      <c r="D149" s="30"/>
      <c r="E149" s="30"/>
      <c r="F149" s="30"/>
      <c r="G149" s="40"/>
      <c r="H149" s="30"/>
      <c r="I149" s="30"/>
      <c r="J149" s="24"/>
      <c r="K149" s="24"/>
      <c r="L149" s="24"/>
      <c r="M149" s="24"/>
      <c r="N149" s="24"/>
      <c r="O149" s="24"/>
      <c r="P149" s="24"/>
      <c r="Q149" s="24"/>
      <c r="R149" s="28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  <c r="FJ149" s="24"/>
      <c r="FK149" s="24"/>
      <c r="FL149" s="24"/>
      <c r="FM149" s="24"/>
      <c r="FN149" s="24"/>
      <c r="FO149" s="24"/>
      <c r="FP149" s="24"/>
      <c r="FQ149" s="24"/>
      <c r="FR149" s="24"/>
      <c r="FS149" s="24"/>
      <c r="FT149" s="24"/>
      <c r="FU149" s="24"/>
      <c r="FV149" s="24"/>
      <c r="FW149" s="24"/>
      <c r="FX149" s="24"/>
      <c r="FY149" s="24"/>
      <c r="FZ149" s="24"/>
      <c r="GA149" s="24"/>
      <c r="GB149" s="24"/>
      <c r="GC149" s="24"/>
      <c r="GD149" s="24"/>
      <c r="GE149" s="24"/>
      <c r="GF149" s="24"/>
      <c r="GG149" s="24"/>
      <c r="GH149" s="24"/>
      <c r="GI149" s="24"/>
      <c r="GJ149" s="24"/>
      <c r="GK149" s="24"/>
      <c r="GL149" s="24"/>
      <c r="GM149" s="24"/>
      <c r="GN149" s="24"/>
      <c r="GO149" s="24"/>
      <c r="GP149" s="24"/>
      <c r="GQ149" s="24"/>
      <c r="GR149" s="24"/>
      <c r="GS149" s="24"/>
      <c r="GT149" s="24"/>
      <c r="GU149" s="24"/>
      <c r="GV149" s="24"/>
      <c r="GW149" s="24"/>
      <c r="GX149" s="24"/>
      <c r="GY149" s="24"/>
      <c r="GZ149" s="24"/>
      <c r="HA149" s="24"/>
      <c r="HB149" s="24"/>
      <c r="HC149" s="24"/>
      <c r="HD149" s="24"/>
      <c r="HE149" s="24"/>
      <c r="HF149" s="24"/>
      <c r="HG149" s="24"/>
      <c r="HH149" s="24"/>
      <c r="HI149" s="24"/>
      <c r="HJ149" s="24"/>
      <c r="HK149" s="24"/>
      <c r="HL149" s="24"/>
      <c r="HM149" s="24"/>
      <c r="HN149" s="24"/>
      <c r="HO149" s="24"/>
      <c r="HP149" s="24"/>
      <c r="HQ149" s="24"/>
      <c r="HR149" s="24"/>
      <c r="HS149" s="24"/>
      <c r="HT149" s="24"/>
      <c r="HU149" s="24"/>
      <c r="HV149" s="30"/>
      <c r="HW149" s="30"/>
      <c r="HX149" s="28"/>
      <c r="HY149" s="28"/>
      <c r="HZ149" s="28"/>
      <c r="IA149" s="28"/>
      <c r="IB149" s="29"/>
      <c r="IC149" s="24"/>
      <c r="ID149" s="24"/>
      <c r="IE149" s="24"/>
      <c r="IF149" s="24"/>
      <c r="IG149" s="24"/>
      <c r="IH149" s="24"/>
      <c r="II149" s="24"/>
      <c r="IJ149" s="24"/>
      <c r="IK149" s="24"/>
      <c r="IL149" s="24"/>
    </row>
    <row r="150" spans="1:246" ht="12.75" hidden="1" customHeight="1">
      <c r="A150" s="24"/>
      <c r="B150" s="24"/>
      <c r="C150" s="30"/>
      <c r="D150" s="30"/>
      <c r="E150" s="30"/>
      <c r="F150" s="30"/>
      <c r="G150" s="40"/>
      <c r="H150" s="30"/>
      <c r="I150" s="30"/>
      <c r="J150" s="24"/>
      <c r="K150" s="24"/>
      <c r="L150" s="24"/>
      <c r="M150" s="24"/>
      <c r="N150" s="24"/>
      <c r="O150" s="24"/>
      <c r="P150" s="24"/>
      <c r="Q150" s="24"/>
      <c r="R150" s="28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  <c r="FJ150" s="24"/>
      <c r="FK150" s="24"/>
      <c r="FL150" s="24"/>
      <c r="FM150" s="24"/>
      <c r="FN150" s="24"/>
      <c r="FO150" s="24"/>
      <c r="FP150" s="24"/>
      <c r="FQ150" s="24"/>
      <c r="FR150" s="24"/>
      <c r="FS150" s="24"/>
      <c r="FT150" s="24"/>
      <c r="FU150" s="24"/>
      <c r="FV150" s="24"/>
      <c r="FW150" s="24"/>
      <c r="FX150" s="24"/>
      <c r="FY150" s="24"/>
      <c r="FZ150" s="24"/>
      <c r="GA150" s="24"/>
      <c r="GB150" s="24"/>
      <c r="GC150" s="24"/>
      <c r="GD150" s="24"/>
      <c r="GE150" s="24"/>
      <c r="GF150" s="24"/>
      <c r="GG150" s="24"/>
      <c r="GH150" s="24"/>
      <c r="GI150" s="24"/>
      <c r="GJ150" s="24"/>
      <c r="GK150" s="24"/>
      <c r="GL150" s="24"/>
      <c r="GM150" s="24"/>
      <c r="GN150" s="24"/>
      <c r="GO150" s="24"/>
      <c r="GP150" s="24"/>
      <c r="GQ150" s="24"/>
      <c r="GR150" s="24"/>
      <c r="GS150" s="24"/>
      <c r="GT150" s="24"/>
      <c r="GU150" s="24"/>
      <c r="GV150" s="24"/>
      <c r="GW150" s="24"/>
      <c r="GX150" s="24"/>
      <c r="GY150" s="24"/>
      <c r="GZ150" s="24"/>
      <c r="HA150" s="24"/>
      <c r="HB150" s="24"/>
      <c r="HC150" s="24"/>
      <c r="HD150" s="24"/>
      <c r="HE150" s="24"/>
      <c r="HF150" s="24"/>
      <c r="HG150" s="24"/>
      <c r="HH150" s="24"/>
      <c r="HI150" s="24"/>
      <c r="HJ150" s="24"/>
      <c r="HK150" s="24"/>
      <c r="HL150" s="24"/>
      <c r="HM150" s="24"/>
      <c r="HN150" s="24"/>
      <c r="HO150" s="24"/>
      <c r="HP150" s="24"/>
      <c r="HQ150" s="24"/>
      <c r="HR150" s="24"/>
      <c r="HS150" s="24"/>
      <c r="HT150" s="24"/>
      <c r="HU150" s="24"/>
      <c r="HV150" s="30"/>
      <c r="HW150" s="30"/>
      <c r="HX150" s="28"/>
      <c r="HY150" s="28"/>
      <c r="HZ150" s="28"/>
      <c r="IA150" s="28"/>
      <c r="IB150" s="29"/>
      <c r="IC150" s="24"/>
      <c r="ID150" s="24"/>
      <c r="IE150" s="24"/>
      <c r="IF150" s="24"/>
      <c r="IG150" s="24"/>
      <c r="IH150" s="24"/>
      <c r="II150" s="24"/>
      <c r="IJ150" s="24"/>
      <c r="IK150" s="24"/>
      <c r="IL150" s="24"/>
    </row>
    <row r="151" spans="1:246" ht="12.75" hidden="1" customHeight="1">
      <c r="A151" s="24"/>
      <c r="B151" s="24"/>
      <c r="C151" s="30"/>
      <c r="D151" s="30"/>
      <c r="E151" s="30"/>
      <c r="F151" s="30"/>
      <c r="G151" s="40"/>
      <c r="H151" s="30"/>
      <c r="I151" s="30"/>
      <c r="J151" s="24"/>
      <c r="K151" s="24"/>
      <c r="L151" s="24"/>
      <c r="M151" s="24"/>
      <c r="N151" s="24"/>
      <c r="O151" s="24"/>
      <c r="P151" s="24"/>
      <c r="Q151" s="24"/>
      <c r="R151" s="28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  <c r="FJ151" s="24"/>
      <c r="FK151" s="24"/>
      <c r="FL151" s="24"/>
      <c r="FM151" s="24"/>
      <c r="FN151" s="24"/>
      <c r="FO151" s="24"/>
      <c r="FP151" s="24"/>
      <c r="FQ151" s="24"/>
      <c r="FR151" s="24"/>
      <c r="FS151" s="24"/>
      <c r="FT151" s="24"/>
      <c r="FU151" s="24"/>
      <c r="FV151" s="24"/>
      <c r="FW151" s="24"/>
      <c r="FX151" s="24"/>
      <c r="FY151" s="24"/>
      <c r="FZ151" s="24"/>
      <c r="GA151" s="24"/>
      <c r="GB151" s="24"/>
      <c r="GC151" s="24"/>
      <c r="GD151" s="24"/>
      <c r="GE151" s="24"/>
      <c r="GF151" s="24"/>
      <c r="GG151" s="24"/>
      <c r="GH151" s="24"/>
      <c r="GI151" s="24"/>
      <c r="GJ151" s="24"/>
      <c r="GK151" s="24"/>
      <c r="GL151" s="24"/>
      <c r="GM151" s="24"/>
      <c r="GN151" s="24"/>
      <c r="GO151" s="24"/>
      <c r="GP151" s="24"/>
      <c r="GQ151" s="24"/>
      <c r="GR151" s="24"/>
      <c r="GS151" s="24"/>
      <c r="GT151" s="24"/>
      <c r="GU151" s="24"/>
      <c r="GV151" s="24"/>
      <c r="GW151" s="24"/>
      <c r="GX151" s="24"/>
      <c r="GY151" s="24"/>
      <c r="GZ151" s="24"/>
      <c r="HA151" s="24"/>
      <c r="HB151" s="24"/>
      <c r="HC151" s="24"/>
      <c r="HD151" s="24"/>
      <c r="HE151" s="24"/>
      <c r="HF151" s="24"/>
      <c r="HG151" s="24"/>
      <c r="HH151" s="24"/>
      <c r="HI151" s="24"/>
      <c r="HJ151" s="24"/>
      <c r="HK151" s="24"/>
      <c r="HL151" s="24"/>
      <c r="HM151" s="24"/>
      <c r="HN151" s="24"/>
      <c r="HO151" s="24"/>
      <c r="HP151" s="24"/>
      <c r="HQ151" s="24"/>
      <c r="HR151" s="24"/>
      <c r="HS151" s="24"/>
      <c r="HT151" s="24"/>
      <c r="HU151" s="24"/>
      <c r="HV151" s="30"/>
      <c r="HW151" s="30"/>
      <c r="HX151" s="28"/>
      <c r="HY151" s="28"/>
      <c r="HZ151" s="28"/>
      <c r="IA151" s="28"/>
      <c r="IB151" s="29"/>
      <c r="IC151" s="24"/>
      <c r="ID151" s="24"/>
      <c r="IE151" s="24"/>
      <c r="IF151" s="24"/>
      <c r="IG151" s="24"/>
      <c r="IH151" s="24"/>
      <c r="II151" s="24"/>
      <c r="IJ151" s="24"/>
      <c r="IK151" s="24"/>
      <c r="IL151" s="24"/>
    </row>
    <row r="152" spans="1:246" ht="12.75" hidden="1" customHeight="1">
      <c r="A152" s="24"/>
      <c r="B152" s="24"/>
      <c r="C152" s="30"/>
      <c r="D152" s="30"/>
      <c r="E152" s="30"/>
      <c r="F152" s="30"/>
      <c r="G152" s="40"/>
      <c r="H152" s="30"/>
      <c r="I152" s="30"/>
      <c r="J152" s="24"/>
      <c r="K152" s="24"/>
      <c r="L152" s="24"/>
      <c r="M152" s="24"/>
      <c r="N152" s="24"/>
      <c r="O152" s="24"/>
      <c r="P152" s="24"/>
      <c r="Q152" s="24"/>
      <c r="R152" s="28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  <c r="FJ152" s="24"/>
      <c r="FK152" s="24"/>
      <c r="FL152" s="24"/>
      <c r="FM152" s="24"/>
      <c r="FN152" s="24"/>
      <c r="FO152" s="24"/>
      <c r="FP152" s="24"/>
      <c r="FQ152" s="24"/>
      <c r="FR152" s="24"/>
      <c r="FS152" s="24"/>
      <c r="FT152" s="24"/>
      <c r="FU152" s="24"/>
      <c r="FV152" s="24"/>
      <c r="FW152" s="24"/>
      <c r="FX152" s="24"/>
      <c r="FY152" s="24"/>
      <c r="FZ152" s="24"/>
      <c r="GA152" s="24"/>
      <c r="GB152" s="24"/>
      <c r="GC152" s="24"/>
      <c r="GD152" s="24"/>
      <c r="GE152" s="24"/>
      <c r="GF152" s="24"/>
      <c r="GG152" s="24"/>
      <c r="GH152" s="24"/>
      <c r="GI152" s="24"/>
      <c r="GJ152" s="24"/>
      <c r="GK152" s="24"/>
      <c r="GL152" s="24"/>
      <c r="GM152" s="24"/>
      <c r="GN152" s="24"/>
      <c r="GO152" s="24"/>
      <c r="GP152" s="24"/>
      <c r="GQ152" s="24"/>
      <c r="GR152" s="24"/>
      <c r="GS152" s="24"/>
      <c r="GT152" s="24"/>
      <c r="GU152" s="24"/>
      <c r="GV152" s="24"/>
      <c r="GW152" s="24"/>
      <c r="GX152" s="24"/>
      <c r="GY152" s="24"/>
      <c r="GZ152" s="24"/>
      <c r="HA152" s="24"/>
      <c r="HB152" s="24"/>
      <c r="HC152" s="24"/>
      <c r="HD152" s="24"/>
      <c r="HE152" s="24"/>
      <c r="HF152" s="24"/>
      <c r="HG152" s="24"/>
      <c r="HH152" s="24"/>
      <c r="HI152" s="24"/>
      <c r="HJ152" s="24"/>
      <c r="HK152" s="24"/>
      <c r="HL152" s="24"/>
      <c r="HM152" s="24"/>
      <c r="HN152" s="24"/>
      <c r="HO152" s="24"/>
      <c r="HP152" s="24"/>
      <c r="HQ152" s="24"/>
      <c r="HR152" s="24"/>
      <c r="HS152" s="24"/>
      <c r="HT152" s="24"/>
      <c r="HU152" s="24"/>
      <c r="HV152" s="30"/>
      <c r="HW152" s="30"/>
      <c r="HX152" s="28"/>
      <c r="HY152" s="28"/>
      <c r="HZ152" s="28"/>
      <c r="IA152" s="28"/>
      <c r="IB152" s="29"/>
      <c r="IC152" s="24"/>
      <c r="ID152" s="24"/>
      <c r="IE152" s="24"/>
      <c r="IF152" s="24"/>
      <c r="IG152" s="24"/>
      <c r="IH152" s="24"/>
      <c r="II152" s="24"/>
      <c r="IJ152" s="24"/>
      <c r="IK152" s="24"/>
      <c r="IL152" s="24"/>
    </row>
    <row r="153" spans="1:246" ht="12.75" hidden="1" customHeight="1">
      <c r="A153" s="24"/>
      <c r="B153" s="24"/>
      <c r="C153" s="30"/>
      <c r="D153" s="30"/>
      <c r="E153" s="30"/>
      <c r="F153" s="30"/>
      <c r="G153" s="40"/>
      <c r="H153" s="30"/>
      <c r="I153" s="30"/>
      <c r="J153" s="24"/>
      <c r="K153" s="24"/>
      <c r="L153" s="24"/>
      <c r="M153" s="24"/>
      <c r="N153" s="24"/>
      <c r="O153" s="24"/>
      <c r="P153" s="24"/>
      <c r="Q153" s="24"/>
      <c r="R153" s="28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  <c r="FJ153" s="24"/>
      <c r="FK153" s="24"/>
      <c r="FL153" s="24"/>
      <c r="FM153" s="24"/>
      <c r="FN153" s="24"/>
      <c r="FO153" s="24"/>
      <c r="FP153" s="24"/>
      <c r="FQ153" s="24"/>
      <c r="FR153" s="24"/>
      <c r="FS153" s="24"/>
      <c r="FT153" s="24"/>
      <c r="FU153" s="24"/>
      <c r="FV153" s="24"/>
      <c r="FW153" s="24"/>
      <c r="FX153" s="24"/>
      <c r="FY153" s="24"/>
      <c r="FZ153" s="24"/>
      <c r="GA153" s="24"/>
      <c r="GB153" s="24"/>
      <c r="GC153" s="24"/>
      <c r="GD153" s="24"/>
      <c r="GE153" s="24"/>
      <c r="GF153" s="24"/>
      <c r="GG153" s="24"/>
      <c r="GH153" s="24"/>
      <c r="GI153" s="24"/>
      <c r="GJ153" s="24"/>
      <c r="GK153" s="24"/>
      <c r="GL153" s="24"/>
      <c r="GM153" s="24"/>
      <c r="GN153" s="24"/>
      <c r="GO153" s="24"/>
      <c r="GP153" s="24"/>
      <c r="GQ153" s="24"/>
      <c r="GR153" s="24"/>
      <c r="GS153" s="24"/>
      <c r="GT153" s="24"/>
      <c r="GU153" s="24"/>
      <c r="GV153" s="24"/>
      <c r="GW153" s="24"/>
      <c r="GX153" s="24"/>
      <c r="GY153" s="24"/>
      <c r="GZ153" s="24"/>
      <c r="HA153" s="24"/>
      <c r="HB153" s="24"/>
      <c r="HC153" s="24"/>
      <c r="HD153" s="24"/>
      <c r="HE153" s="24"/>
      <c r="HF153" s="24"/>
      <c r="HG153" s="24"/>
      <c r="HH153" s="24"/>
      <c r="HI153" s="24"/>
      <c r="HJ153" s="24"/>
      <c r="HK153" s="24"/>
      <c r="HL153" s="24"/>
      <c r="HM153" s="24"/>
      <c r="HN153" s="24"/>
      <c r="HO153" s="24"/>
      <c r="HP153" s="24"/>
      <c r="HQ153" s="24"/>
      <c r="HR153" s="24"/>
      <c r="HS153" s="24"/>
      <c r="HT153" s="24"/>
      <c r="HU153" s="24"/>
      <c r="HV153" s="30"/>
      <c r="HW153" s="30"/>
      <c r="HX153" s="28"/>
      <c r="HY153" s="28"/>
      <c r="HZ153" s="28"/>
      <c r="IA153" s="28"/>
      <c r="IB153" s="29"/>
      <c r="IC153" s="24"/>
      <c r="ID153" s="24"/>
      <c r="IE153" s="24"/>
      <c r="IF153" s="24"/>
      <c r="IG153" s="24"/>
      <c r="IH153" s="24"/>
      <c r="II153" s="24"/>
      <c r="IJ153" s="24"/>
      <c r="IK153" s="24"/>
      <c r="IL153" s="24"/>
    </row>
    <row r="154" spans="1:246" ht="12.75" hidden="1" customHeight="1">
      <c r="A154" s="24"/>
      <c r="B154" s="24"/>
      <c r="C154" s="30"/>
      <c r="D154" s="30"/>
      <c r="E154" s="30"/>
      <c r="F154" s="30"/>
      <c r="G154" s="40"/>
      <c r="H154" s="30"/>
      <c r="I154" s="30"/>
      <c r="J154" s="24"/>
      <c r="K154" s="24"/>
      <c r="L154" s="24"/>
      <c r="M154" s="24"/>
      <c r="N154" s="24"/>
      <c r="O154" s="24"/>
      <c r="P154" s="24"/>
      <c r="Q154" s="24"/>
      <c r="R154" s="28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  <c r="FJ154" s="24"/>
      <c r="FK154" s="24"/>
      <c r="FL154" s="24"/>
      <c r="FM154" s="24"/>
      <c r="FN154" s="24"/>
      <c r="FO154" s="24"/>
      <c r="FP154" s="24"/>
      <c r="FQ154" s="24"/>
      <c r="FR154" s="24"/>
      <c r="FS154" s="24"/>
      <c r="FT154" s="24"/>
      <c r="FU154" s="24"/>
      <c r="FV154" s="24"/>
      <c r="FW154" s="24"/>
      <c r="FX154" s="24"/>
      <c r="FY154" s="24"/>
      <c r="FZ154" s="24"/>
      <c r="GA154" s="24"/>
      <c r="GB154" s="24"/>
      <c r="GC154" s="24"/>
      <c r="GD154" s="24"/>
      <c r="GE154" s="24"/>
      <c r="GF154" s="24"/>
      <c r="GG154" s="24"/>
      <c r="GH154" s="24"/>
      <c r="GI154" s="24"/>
      <c r="GJ154" s="24"/>
      <c r="GK154" s="24"/>
      <c r="GL154" s="24"/>
      <c r="GM154" s="24"/>
      <c r="GN154" s="24"/>
      <c r="GO154" s="24"/>
      <c r="GP154" s="24"/>
      <c r="GQ154" s="24"/>
      <c r="GR154" s="24"/>
      <c r="GS154" s="24"/>
      <c r="GT154" s="24"/>
      <c r="GU154" s="24"/>
      <c r="GV154" s="24"/>
      <c r="GW154" s="24"/>
      <c r="GX154" s="24"/>
      <c r="GY154" s="24"/>
      <c r="GZ154" s="24"/>
      <c r="HA154" s="24"/>
      <c r="HB154" s="24"/>
      <c r="HC154" s="24"/>
      <c r="HD154" s="24"/>
      <c r="HE154" s="24"/>
      <c r="HF154" s="24"/>
      <c r="HG154" s="24"/>
      <c r="HH154" s="24"/>
      <c r="HI154" s="24"/>
      <c r="HJ154" s="24"/>
      <c r="HK154" s="24"/>
      <c r="HL154" s="24"/>
      <c r="HM154" s="24"/>
      <c r="HN154" s="24"/>
      <c r="HO154" s="24"/>
      <c r="HP154" s="24"/>
      <c r="HQ154" s="24"/>
      <c r="HR154" s="24"/>
      <c r="HS154" s="24"/>
      <c r="HT154" s="24"/>
      <c r="HU154" s="24"/>
      <c r="HV154" s="30"/>
      <c r="HW154" s="30"/>
      <c r="HX154" s="28"/>
      <c r="HY154" s="28"/>
      <c r="HZ154" s="28"/>
      <c r="IA154" s="28"/>
      <c r="IB154" s="29"/>
      <c r="IC154" s="24"/>
      <c r="ID154" s="24"/>
      <c r="IE154" s="24"/>
      <c r="IF154" s="24"/>
      <c r="IG154" s="24"/>
      <c r="IH154" s="24"/>
      <c r="II154" s="24"/>
      <c r="IJ154" s="24"/>
      <c r="IK154" s="24"/>
      <c r="IL154" s="24"/>
    </row>
    <row r="155" spans="1:246" ht="12.75" hidden="1" customHeight="1">
      <c r="A155" s="24"/>
      <c r="B155" s="24"/>
      <c r="C155" s="30"/>
      <c r="D155" s="30"/>
      <c r="E155" s="30"/>
      <c r="F155" s="30"/>
      <c r="G155" s="40"/>
      <c r="H155" s="30"/>
      <c r="I155" s="30"/>
      <c r="J155" s="24"/>
      <c r="K155" s="24"/>
      <c r="L155" s="24"/>
      <c r="M155" s="24"/>
      <c r="N155" s="24"/>
      <c r="O155" s="24"/>
      <c r="P155" s="24"/>
      <c r="Q155" s="24"/>
      <c r="R155" s="28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  <c r="FJ155" s="24"/>
      <c r="FK155" s="24"/>
      <c r="FL155" s="24"/>
      <c r="FM155" s="24"/>
      <c r="FN155" s="24"/>
      <c r="FO155" s="24"/>
      <c r="FP155" s="24"/>
      <c r="FQ155" s="24"/>
      <c r="FR155" s="24"/>
      <c r="FS155" s="24"/>
      <c r="FT155" s="24"/>
      <c r="FU155" s="24"/>
      <c r="FV155" s="24"/>
      <c r="FW155" s="24"/>
      <c r="FX155" s="24"/>
      <c r="FY155" s="24"/>
      <c r="FZ155" s="24"/>
      <c r="GA155" s="24"/>
      <c r="GB155" s="24"/>
      <c r="GC155" s="24"/>
      <c r="GD155" s="24"/>
      <c r="GE155" s="24"/>
      <c r="GF155" s="24"/>
      <c r="GG155" s="24"/>
      <c r="GH155" s="24"/>
      <c r="GI155" s="24"/>
      <c r="GJ155" s="24"/>
      <c r="GK155" s="24"/>
      <c r="GL155" s="24"/>
      <c r="GM155" s="24"/>
      <c r="GN155" s="24"/>
      <c r="GO155" s="24"/>
      <c r="GP155" s="24"/>
      <c r="GQ155" s="24"/>
      <c r="GR155" s="24"/>
      <c r="GS155" s="24"/>
      <c r="GT155" s="24"/>
      <c r="GU155" s="24"/>
      <c r="GV155" s="24"/>
      <c r="GW155" s="24"/>
      <c r="GX155" s="24"/>
      <c r="GY155" s="24"/>
      <c r="GZ155" s="24"/>
      <c r="HA155" s="24"/>
      <c r="HB155" s="24"/>
      <c r="HC155" s="24"/>
      <c r="HD155" s="24"/>
      <c r="HE155" s="24"/>
      <c r="HF155" s="24"/>
      <c r="HG155" s="24"/>
      <c r="HH155" s="24"/>
      <c r="HI155" s="24"/>
      <c r="HJ155" s="24"/>
      <c r="HK155" s="24"/>
      <c r="HL155" s="24"/>
      <c r="HM155" s="24"/>
      <c r="HN155" s="24"/>
      <c r="HO155" s="24"/>
      <c r="HP155" s="24"/>
      <c r="HQ155" s="24"/>
      <c r="HR155" s="24"/>
      <c r="HS155" s="24"/>
      <c r="HT155" s="24"/>
      <c r="HU155" s="24"/>
      <c r="HV155" s="30"/>
      <c r="HW155" s="30"/>
      <c r="HX155" s="28"/>
      <c r="HY155" s="28"/>
      <c r="HZ155" s="28"/>
      <c r="IA155" s="28"/>
      <c r="IB155" s="29"/>
      <c r="IC155" s="24"/>
      <c r="ID155" s="24"/>
      <c r="IE155" s="24"/>
      <c r="IF155" s="24"/>
      <c r="IG155" s="24"/>
      <c r="IH155" s="24"/>
      <c r="II155" s="24"/>
      <c r="IJ155" s="24"/>
      <c r="IK155" s="24"/>
      <c r="IL155" s="24"/>
    </row>
    <row r="156" spans="1:246" ht="12.75" hidden="1" customHeight="1">
      <c r="A156" s="24"/>
      <c r="B156" s="24"/>
      <c r="C156" s="30"/>
      <c r="D156" s="30"/>
      <c r="E156" s="30"/>
      <c r="F156" s="30"/>
      <c r="G156" s="40"/>
      <c r="H156" s="30"/>
      <c r="I156" s="30"/>
      <c r="J156" s="24"/>
      <c r="K156" s="24"/>
      <c r="L156" s="24"/>
      <c r="M156" s="24"/>
      <c r="N156" s="24"/>
      <c r="O156" s="24"/>
      <c r="P156" s="24"/>
      <c r="Q156" s="24"/>
      <c r="R156" s="28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  <c r="FJ156" s="24"/>
      <c r="FK156" s="24"/>
      <c r="FL156" s="24"/>
      <c r="FM156" s="24"/>
      <c r="FN156" s="24"/>
      <c r="FO156" s="24"/>
      <c r="FP156" s="24"/>
      <c r="FQ156" s="24"/>
      <c r="FR156" s="24"/>
      <c r="FS156" s="24"/>
      <c r="FT156" s="24"/>
      <c r="FU156" s="24"/>
      <c r="FV156" s="24"/>
      <c r="FW156" s="24"/>
      <c r="FX156" s="24"/>
      <c r="FY156" s="24"/>
      <c r="FZ156" s="24"/>
      <c r="GA156" s="24"/>
      <c r="GB156" s="24"/>
      <c r="GC156" s="24"/>
      <c r="GD156" s="24"/>
      <c r="GE156" s="24"/>
      <c r="GF156" s="24"/>
      <c r="GG156" s="24"/>
      <c r="GH156" s="24"/>
      <c r="GI156" s="24"/>
      <c r="GJ156" s="24"/>
      <c r="GK156" s="24"/>
      <c r="GL156" s="24"/>
      <c r="GM156" s="24"/>
      <c r="GN156" s="24"/>
      <c r="GO156" s="24"/>
      <c r="GP156" s="24"/>
      <c r="GQ156" s="24"/>
      <c r="GR156" s="24"/>
      <c r="GS156" s="24"/>
      <c r="GT156" s="24"/>
      <c r="GU156" s="24"/>
      <c r="GV156" s="24"/>
      <c r="GW156" s="24"/>
      <c r="GX156" s="24"/>
      <c r="GY156" s="24"/>
      <c r="GZ156" s="24"/>
      <c r="HA156" s="24"/>
      <c r="HB156" s="24"/>
      <c r="HC156" s="24"/>
      <c r="HD156" s="24"/>
      <c r="HE156" s="24"/>
      <c r="HF156" s="24"/>
      <c r="HG156" s="24"/>
      <c r="HH156" s="24"/>
      <c r="HI156" s="24"/>
      <c r="HJ156" s="24"/>
      <c r="HK156" s="24"/>
      <c r="HL156" s="24"/>
      <c r="HM156" s="24"/>
      <c r="HN156" s="24"/>
      <c r="HO156" s="24"/>
      <c r="HP156" s="24"/>
      <c r="HQ156" s="24"/>
      <c r="HR156" s="24"/>
      <c r="HS156" s="24"/>
      <c r="HT156" s="24"/>
      <c r="HU156" s="24"/>
      <c r="HV156" s="30"/>
      <c r="HW156" s="30"/>
      <c r="HX156" s="28"/>
      <c r="HY156" s="28"/>
      <c r="HZ156" s="28"/>
      <c r="IA156" s="28"/>
      <c r="IB156" s="29"/>
      <c r="IC156" s="24"/>
      <c r="ID156" s="24"/>
      <c r="IE156" s="24"/>
      <c r="IF156" s="24"/>
      <c r="IG156" s="24"/>
      <c r="IH156" s="24"/>
      <c r="II156" s="24"/>
      <c r="IJ156" s="24"/>
      <c r="IK156" s="24"/>
      <c r="IL156" s="24"/>
    </row>
    <row r="157" spans="1:246" ht="12.75" hidden="1" customHeight="1">
      <c r="A157" s="24"/>
      <c r="B157" s="24"/>
      <c r="C157" s="30"/>
      <c r="D157" s="30"/>
      <c r="E157" s="30"/>
      <c r="F157" s="30"/>
      <c r="G157" s="40"/>
      <c r="H157" s="30"/>
      <c r="I157" s="30"/>
      <c r="J157" s="24"/>
      <c r="K157" s="24"/>
      <c r="L157" s="24"/>
      <c r="M157" s="24"/>
      <c r="N157" s="24"/>
      <c r="O157" s="24"/>
      <c r="P157" s="24"/>
      <c r="Q157" s="24"/>
      <c r="R157" s="28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  <c r="FJ157" s="24"/>
      <c r="FK157" s="24"/>
      <c r="FL157" s="24"/>
      <c r="FM157" s="24"/>
      <c r="FN157" s="24"/>
      <c r="FO157" s="24"/>
      <c r="FP157" s="24"/>
      <c r="FQ157" s="24"/>
      <c r="FR157" s="24"/>
      <c r="FS157" s="24"/>
      <c r="FT157" s="24"/>
      <c r="FU157" s="24"/>
      <c r="FV157" s="24"/>
      <c r="FW157" s="24"/>
      <c r="FX157" s="24"/>
      <c r="FY157" s="24"/>
      <c r="FZ157" s="24"/>
      <c r="GA157" s="24"/>
      <c r="GB157" s="24"/>
      <c r="GC157" s="24"/>
      <c r="GD157" s="24"/>
      <c r="GE157" s="24"/>
      <c r="GF157" s="24"/>
      <c r="GG157" s="24"/>
      <c r="GH157" s="24"/>
      <c r="GI157" s="24"/>
      <c r="GJ157" s="24"/>
      <c r="GK157" s="24"/>
      <c r="GL157" s="24"/>
      <c r="GM157" s="24"/>
      <c r="GN157" s="24"/>
      <c r="GO157" s="24"/>
      <c r="GP157" s="24"/>
      <c r="GQ157" s="24"/>
      <c r="GR157" s="24"/>
      <c r="GS157" s="24"/>
      <c r="GT157" s="24"/>
      <c r="GU157" s="24"/>
      <c r="GV157" s="24"/>
      <c r="GW157" s="24"/>
      <c r="GX157" s="24"/>
      <c r="GY157" s="24"/>
      <c r="GZ157" s="24"/>
      <c r="HA157" s="24"/>
      <c r="HB157" s="24"/>
      <c r="HC157" s="24"/>
      <c r="HD157" s="24"/>
      <c r="HE157" s="24"/>
      <c r="HF157" s="24"/>
      <c r="HG157" s="24"/>
      <c r="HH157" s="24"/>
      <c r="HI157" s="24"/>
      <c r="HJ157" s="24"/>
      <c r="HK157" s="24"/>
      <c r="HL157" s="24"/>
      <c r="HM157" s="24"/>
      <c r="HN157" s="24"/>
      <c r="HO157" s="24"/>
      <c r="HP157" s="24"/>
      <c r="HQ157" s="24"/>
      <c r="HR157" s="24"/>
      <c r="HS157" s="24"/>
      <c r="HT157" s="24"/>
      <c r="HU157" s="24"/>
      <c r="HV157" s="30"/>
      <c r="HW157" s="30"/>
      <c r="HX157" s="28"/>
      <c r="HY157" s="28"/>
      <c r="HZ157" s="28"/>
      <c r="IA157" s="28"/>
      <c r="IB157" s="29"/>
      <c r="IC157" s="24"/>
      <c r="ID157" s="24"/>
      <c r="IE157" s="24"/>
      <c r="IF157" s="24"/>
      <c r="IG157" s="24"/>
      <c r="IH157" s="24"/>
      <c r="II157" s="24"/>
      <c r="IJ157" s="24"/>
      <c r="IK157" s="24"/>
      <c r="IL157" s="24"/>
    </row>
    <row r="158" spans="1:246" ht="12.75" hidden="1" customHeight="1">
      <c r="A158" s="24"/>
      <c r="B158" s="24"/>
      <c r="C158" s="30"/>
      <c r="D158" s="30"/>
      <c r="E158" s="30"/>
      <c r="F158" s="30"/>
      <c r="G158" s="40"/>
      <c r="H158" s="30"/>
      <c r="I158" s="30"/>
      <c r="J158" s="24"/>
      <c r="K158" s="24"/>
      <c r="L158" s="24"/>
      <c r="M158" s="24"/>
      <c r="N158" s="24"/>
      <c r="O158" s="24"/>
      <c r="P158" s="24"/>
      <c r="Q158" s="24"/>
      <c r="R158" s="28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  <c r="FL158" s="24"/>
      <c r="FM158" s="24"/>
      <c r="FN158" s="24"/>
      <c r="FO158" s="24"/>
      <c r="FP158" s="24"/>
      <c r="FQ158" s="24"/>
      <c r="FR158" s="24"/>
      <c r="FS158" s="24"/>
      <c r="FT158" s="24"/>
      <c r="FU158" s="24"/>
      <c r="FV158" s="24"/>
      <c r="FW158" s="24"/>
      <c r="FX158" s="24"/>
      <c r="FY158" s="24"/>
      <c r="FZ158" s="24"/>
      <c r="GA158" s="24"/>
      <c r="GB158" s="24"/>
      <c r="GC158" s="24"/>
      <c r="GD158" s="24"/>
      <c r="GE158" s="24"/>
      <c r="GF158" s="24"/>
      <c r="GG158" s="24"/>
      <c r="GH158" s="24"/>
      <c r="GI158" s="24"/>
      <c r="GJ158" s="24"/>
      <c r="GK158" s="24"/>
      <c r="GL158" s="24"/>
      <c r="GM158" s="24"/>
      <c r="GN158" s="24"/>
      <c r="GO158" s="24"/>
      <c r="GP158" s="24"/>
      <c r="GQ158" s="24"/>
      <c r="GR158" s="24"/>
      <c r="GS158" s="24"/>
      <c r="GT158" s="24"/>
      <c r="GU158" s="24"/>
      <c r="GV158" s="24"/>
      <c r="GW158" s="24"/>
      <c r="GX158" s="24"/>
      <c r="GY158" s="24"/>
      <c r="GZ158" s="24"/>
      <c r="HA158" s="24"/>
      <c r="HB158" s="24"/>
      <c r="HC158" s="24"/>
      <c r="HD158" s="24"/>
      <c r="HE158" s="24"/>
      <c r="HF158" s="24"/>
      <c r="HG158" s="24"/>
      <c r="HH158" s="24"/>
      <c r="HI158" s="24"/>
      <c r="HJ158" s="24"/>
      <c r="HK158" s="24"/>
      <c r="HL158" s="24"/>
      <c r="HM158" s="24"/>
      <c r="HN158" s="24"/>
      <c r="HO158" s="24"/>
      <c r="HP158" s="24"/>
      <c r="HQ158" s="24"/>
      <c r="HR158" s="24"/>
      <c r="HS158" s="24"/>
      <c r="HT158" s="24"/>
      <c r="HU158" s="24"/>
      <c r="HV158" s="30"/>
      <c r="HW158" s="30"/>
      <c r="HX158" s="28"/>
      <c r="HY158" s="28"/>
      <c r="HZ158" s="28"/>
      <c r="IA158" s="28"/>
      <c r="IB158" s="29"/>
      <c r="IC158" s="24"/>
      <c r="ID158" s="24"/>
      <c r="IE158" s="24"/>
      <c r="IF158" s="24"/>
      <c r="IG158" s="24"/>
      <c r="IH158" s="24"/>
      <c r="II158" s="24"/>
      <c r="IJ158" s="24"/>
      <c r="IK158" s="24"/>
      <c r="IL158" s="24"/>
    </row>
    <row r="159" spans="1:246" ht="12.75" hidden="1" customHeight="1">
      <c r="A159" s="24"/>
      <c r="B159" s="24"/>
      <c r="C159" s="30"/>
      <c r="D159" s="30"/>
      <c r="E159" s="30"/>
      <c r="F159" s="30"/>
      <c r="G159" s="40"/>
      <c r="H159" s="30"/>
      <c r="I159" s="30"/>
      <c r="J159" s="24"/>
      <c r="K159" s="24"/>
      <c r="L159" s="24"/>
      <c r="M159" s="24"/>
      <c r="N159" s="24"/>
      <c r="O159" s="24"/>
      <c r="P159" s="24"/>
      <c r="Q159" s="24"/>
      <c r="R159" s="28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  <c r="FQ159" s="24"/>
      <c r="FR159" s="24"/>
      <c r="FS159" s="24"/>
      <c r="FT159" s="24"/>
      <c r="FU159" s="24"/>
      <c r="FV159" s="24"/>
      <c r="FW159" s="24"/>
      <c r="FX159" s="24"/>
      <c r="FY159" s="24"/>
      <c r="FZ159" s="24"/>
      <c r="GA159" s="24"/>
      <c r="GB159" s="24"/>
      <c r="GC159" s="24"/>
      <c r="GD159" s="24"/>
      <c r="GE159" s="24"/>
      <c r="GF159" s="24"/>
      <c r="GG159" s="24"/>
      <c r="GH159" s="24"/>
      <c r="GI159" s="24"/>
      <c r="GJ159" s="24"/>
      <c r="GK159" s="24"/>
      <c r="GL159" s="24"/>
      <c r="GM159" s="24"/>
      <c r="GN159" s="24"/>
      <c r="GO159" s="24"/>
      <c r="GP159" s="24"/>
      <c r="GQ159" s="24"/>
      <c r="GR159" s="24"/>
      <c r="GS159" s="24"/>
      <c r="GT159" s="24"/>
      <c r="GU159" s="24"/>
      <c r="GV159" s="24"/>
      <c r="GW159" s="24"/>
      <c r="GX159" s="24"/>
      <c r="GY159" s="24"/>
      <c r="GZ159" s="24"/>
      <c r="HA159" s="24"/>
      <c r="HB159" s="24"/>
      <c r="HC159" s="24"/>
      <c r="HD159" s="24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24"/>
      <c r="HR159" s="24"/>
      <c r="HS159" s="24"/>
      <c r="HT159" s="24"/>
      <c r="HU159" s="24"/>
      <c r="HV159" s="30"/>
      <c r="HW159" s="30"/>
      <c r="HX159" s="28"/>
      <c r="HY159" s="28"/>
      <c r="HZ159" s="28"/>
      <c r="IA159" s="28"/>
      <c r="IB159" s="29"/>
      <c r="IC159" s="24"/>
      <c r="ID159" s="24"/>
      <c r="IE159" s="24"/>
      <c r="IF159" s="24"/>
      <c r="IG159" s="24"/>
      <c r="IH159" s="24"/>
      <c r="II159" s="24"/>
      <c r="IJ159" s="24"/>
      <c r="IK159" s="24"/>
      <c r="IL159" s="24"/>
    </row>
    <row r="160" spans="1:246" ht="12.75" hidden="1" customHeight="1">
      <c r="A160" s="24"/>
      <c r="B160" s="24"/>
      <c r="C160" s="30"/>
      <c r="D160" s="30"/>
      <c r="E160" s="30"/>
      <c r="F160" s="30"/>
      <c r="G160" s="40"/>
      <c r="H160" s="30"/>
      <c r="I160" s="30"/>
      <c r="J160" s="24"/>
      <c r="K160" s="24"/>
      <c r="L160" s="24"/>
      <c r="M160" s="24"/>
      <c r="N160" s="24"/>
      <c r="O160" s="24"/>
      <c r="P160" s="24"/>
      <c r="Q160" s="24"/>
      <c r="R160" s="28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  <c r="FV160" s="24"/>
      <c r="FW160" s="24"/>
      <c r="FX160" s="24"/>
      <c r="FY160" s="24"/>
      <c r="FZ160" s="24"/>
      <c r="GA160" s="24"/>
      <c r="GB160" s="24"/>
      <c r="GC160" s="24"/>
      <c r="GD160" s="24"/>
      <c r="GE160" s="24"/>
      <c r="GF160" s="24"/>
      <c r="GG160" s="24"/>
      <c r="GH160" s="24"/>
      <c r="GI160" s="24"/>
      <c r="GJ160" s="24"/>
      <c r="GK160" s="24"/>
      <c r="GL160" s="24"/>
      <c r="GM160" s="24"/>
      <c r="GN160" s="24"/>
      <c r="GO160" s="24"/>
      <c r="GP160" s="24"/>
      <c r="GQ160" s="24"/>
      <c r="GR160" s="24"/>
      <c r="GS160" s="24"/>
      <c r="GT160" s="24"/>
      <c r="GU160" s="24"/>
      <c r="GV160" s="24"/>
      <c r="GW160" s="24"/>
      <c r="GX160" s="24"/>
      <c r="GY160" s="24"/>
      <c r="GZ160" s="24"/>
      <c r="HA160" s="24"/>
      <c r="HB160" s="24"/>
      <c r="HC160" s="24"/>
      <c r="HD160" s="24"/>
      <c r="HE160" s="24"/>
      <c r="HF160" s="24"/>
      <c r="HG160" s="24"/>
      <c r="HH160" s="24"/>
      <c r="HI160" s="24"/>
      <c r="HJ160" s="24"/>
      <c r="HK160" s="24"/>
      <c r="HL160" s="24"/>
      <c r="HM160" s="24"/>
      <c r="HN160" s="24"/>
      <c r="HO160" s="24"/>
      <c r="HP160" s="24"/>
      <c r="HQ160" s="24"/>
      <c r="HR160" s="24"/>
      <c r="HS160" s="24"/>
      <c r="HT160" s="24"/>
      <c r="HU160" s="24"/>
      <c r="HV160" s="30"/>
      <c r="HW160" s="30"/>
      <c r="HX160" s="28"/>
      <c r="HY160" s="28"/>
      <c r="HZ160" s="28"/>
      <c r="IA160" s="28"/>
      <c r="IB160" s="29"/>
      <c r="IC160" s="24"/>
      <c r="ID160" s="24"/>
      <c r="IE160" s="24"/>
      <c r="IF160" s="24"/>
      <c r="IG160" s="24"/>
      <c r="IH160" s="24"/>
      <c r="II160" s="24"/>
      <c r="IJ160" s="24"/>
      <c r="IK160" s="24"/>
      <c r="IL160" s="24"/>
    </row>
    <row r="161" spans="1:246" ht="12.75" hidden="1" customHeight="1">
      <c r="A161" s="24"/>
      <c r="B161" s="24"/>
      <c r="C161" s="30"/>
      <c r="D161" s="30"/>
      <c r="E161" s="30"/>
      <c r="F161" s="30"/>
      <c r="G161" s="40"/>
      <c r="H161" s="30"/>
      <c r="I161" s="30"/>
      <c r="J161" s="24"/>
      <c r="K161" s="24"/>
      <c r="L161" s="24"/>
      <c r="M161" s="24"/>
      <c r="N161" s="24"/>
      <c r="O161" s="24"/>
      <c r="P161" s="24"/>
      <c r="Q161" s="24"/>
      <c r="R161" s="28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  <c r="FL161" s="24"/>
      <c r="FM161" s="24"/>
      <c r="FN161" s="24"/>
      <c r="FO161" s="24"/>
      <c r="FP161" s="24"/>
      <c r="FQ161" s="24"/>
      <c r="FR161" s="24"/>
      <c r="FS161" s="24"/>
      <c r="FT161" s="24"/>
      <c r="FU161" s="24"/>
      <c r="FV161" s="24"/>
      <c r="FW161" s="24"/>
      <c r="FX161" s="24"/>
      <c r="FY161" s="24"/>
      <c r="FZ161" s="24"/>
      <c r="GA161" s="24"/>
      <c r="GB161" s="24"/>
      <c r="GC161" s="24"/>
      <c r="GD161" s="24"/>
      <c r="GE161" s="24"/>
      <c r="GF161" s="24"/>
      <c r="GG161" s="24"/>
      <c r="GH161" s="24"/>
      <c r="GI161" s="24"/>
      <c r="GJ161" s="24"/>
      <c r="GK161" s="24"/>
      <c r="GL161" s="24"/>
      <c r="GM161" s="24"/>
      <c r="GN161" s="24"/>
      <c r="GO161" s="24"/>
      <c r="GP161" s="24"/>
      <c r="GQ161" s="24"/>
      <c r="GR161" s="24"/>
      <c r="GS161" s="24"/>
      <c r="GT161" s="24"/>
      <c r="GU161" s="24"/>
      <c r="GV161" s="24"/>
      <c r="GW161" s="24"/>
      <c r="GX161" s="24"/>
      <c r="GY161" s="24"/>
      <c r="GZ161" s="24"/>
      <c r="HA161" s="24"/>
      <c r="HB161" s="24"/>
      <c r="HC161" s="24"/>
      <c r="HD161" s="24"/>
      <c r="HE161" s="24"/>
      <c r="HF161" s="24"/>
      <c r="HG161" s="24"/>
      <c r="HH161" s="24"/>
      <c r="HI161" s="24"/>
      <c r="HJ161" s="24"/>
      <c r="HK161" s="24"/>
      <c r="HL161" s="24"/>
      <c r="HM161" s="24"/>
      <c r="HN161" s="24"/>
      <c r="HO161" s="24"/>
      <c r="HP161" s="24"/>
      <c r="HQ161" s="24"/>
      <c r="HR161" s="24"/>
      <c r="HS161" s="24"/>
      <c r="HT161" s="24"/>
      <c r="HU161" s="24"/>
      <c r="HV161" s="30"/>
      <c r="HW161" s="30"/>
      <c r="HX161" s="28"/>
      <c r="HY161" s="28"/>
      <c r="HZ161" s="28"/>
      <c r="IA161" s="28"/>
      <c r="IB161" s="29"/>
      <c r="IC161" s="24"/>
      <c r="ID161" s="24"/>
      <c r="IE161" s="24"/>
      <c r="IF161" s="24"/>
      <c r="IG161" s="24"/>
      <c r="IH161" s="24"/>
      <c r="II161" s="24"/>
      <c r="IJ161" s="24"/>
      <c r="IK161" s="24"/>
      <c r="IL161" s="24"/>
    </row>
    <row r="162" spans="1:246" ht="12.75" hidden="1" customHeight="1">
      <c r="A162" s="24"/>
      <c r="B162" s="24"/>
      <c r="C162" s="30"/>
      <c r="D162" s="30"/>
      <c r="E162" s="30"/>
      <c r="F162" s="30"/>
      <c r="G162" s="40"/>
      <c r="H162" s="30"/>
      <c r="I162" s="30"/>
      <c r="J162" s="24"/>
      <c r="K162" s="24"/>
      <c r="L162" s="24"/>
      <c r="M162" s="24"/>
      <c r="N162" s="24"/>
      <c r="O162" s="24"/>
      <c r="P162" s="24"/>
      <c r="Q162" s="24"/>
      <c r="R162" s="28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  <c r="FJ162" s="24"/>
      <c r="FK162" s="24"/>
      <c r="FL162" s="24"/>
      <c r="FM162" s="24"/>
      <c r="FN162" s="24"/>
      <c r="FO162" s="24"/>
      <c r="FP162" s="24"/>
      <c r="FQ162" s="24"/>
      <c r="FR162" s="24"/>
      <c r="FS162" s="24"/>
      <c r="FT162" s="24"/>
      <c r="FU162" s="24"/>
      <c r="FV162" s="24"/>
      <c r="FW162" s="24"/>
      <c r="FX162" s="24"/>
      <c r="FY162" s="24"/>
      <c r="FZ162" s="24"/>
      <c r="GA162" s="24"/>
      <c r="GB162" s="24"/>
      <c r="GC162" s="24"/>
      <c r="GD162" s="24"/>
      <c r="GE162" s="24"/>
      <c r="GF162" s="24"/>
      <c r="GG162" s="24"/>
      <c r="GH162" s="24"/>
      <c r="GI162" s="24"/>
      <c r="GJ162" s="24"/>
      <c r="GK162" s="24"/>
      <c r="GL162" s="24"/>
      <c r="GM162" s="24"/>
      <c r="GN162" s="24"/>
      <c r="GO162" s="24"/>
      <c r="GP162" s="24"/>
      <c r="GQ162" s="24"/>
      <c r="GR162" s="24"/>
      <c r="GS162" s="24"/>
      <c r="GT162" s="24"/>
      <c r="GU162" s="24"/>
      <c r="GV162" s="24"/>
      <c r="GW162" s="24"/>
      <c r="GX162" s="24"/>
      <c r="GY162" s="24"/>
      <c r="GZ162" s="24"/>
      <c r="HA162" s="24"/>
      <c r="HB162" s="24"/>
      <c r="HC162" s="24"/>
      <c r="HD162" s="24"/>
      <c r="HE162" s="24"/>
      <c r="HF162" s="24"/>
      <c r="HG162" s="24"/>
      <c r="HH162" s="24"/>
      <c r="HI162" s="24"/>
      <c r="HJ162" s="24"/>
      <c r="HK162" s="24"/>
      <c r="HL162" s="24"/>
      <c r="HM162" s="24"/>
      <c r="HN162" s="24"/>
      <c r="HO162" s="24"/>
      <c r="HP162" s="24"/>
      <c r="HQ162" s="24"/>
      <c r="HR162" s="24"/>
      <c r="HS162" s="24"/>
      <c r="HT162" s="24"/>
      <c r="HU162" s="24"/>
      <c r="HV162" s="30"/>
      <c r="HW162" s="30"/>
      <c r="HX162" s="28"/>
      <c r="HY162" s="28"/>
      <c r="HZ162" s="28"/>
      <c r="IA162" s="28"/>
      <c r="IB162" s="29"/>
      <c r="IC162" s="24"/>
      <c r="ID162" s="24"/>
      <c r="IE162" s="24"/>
      <c r="IF162" s="24"/>
      <c r="IG162" s="24"/>
      <c r="IH162" s="24"/>
      <c r="II162" s="24"/>
      <c r="IJ162" s="24"/>
      <c r="IK162" s="24"/>
      <c r="IL162" s="24"/>
    </row>
    <row r="163" spans="1:246" ht="12.75" hidden="1" customHeight="1">
      <c r="A163" s="24"/>
      <c r="B163" s="24"/>
      <c r="C163" s="30"/>
      <c r="D163" s="30"/>
      <c r="E163" s="30"/>
      <c r="F163" s="30"/>
      <c r="G163" s="40"/>
      <c r="H163" s="30"/>
      <c r="I163" s="30"/>
      <c r="J163" s="24"/>
      <c r="K163" s="24"/>
      <c r="L163" s="24"/>
      <c r="M163" s="24"/>
      <c r="N163" s="24"/>
      <c r="O163" s="24"/>
      <c r="P163" s="24"/>
      <c r="Q163" s="24"/>
      <c r="R163" s="28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  <c r="FJ163" s="24"/>
      <c r="FK163" s="24"/>
      <c r="FL163" s="24"/>
      <c r="FM163" s="24"/>
      <c r="FN163" s="24"/>
      <c r="FO163" s="24"/>
      <c r="FP163" s="24"/>
      <c r="FQ163" s="24"/>
      <c r="FR163" s="24"/>
      <c r="FS163" s="24"/>
      <c r="FT163" s="24"/>
      <c r="FU163" s="24"/>
      <c r="FV163" s="24"/>
      <c r="FW163" s="24"/>
      <c r="FX163" s="24"/>
      <c r="FY163" s="24"/>
      <c r="FZ163" s="24"/>
      <c r="GA163" s="24"/>
      <c r="GB163" s="24"/>
      <c r="GC163" s="24"/>
      <c r="GD163" s="24"/>
      <c r="GE163" s="24"/>
      <c r="GF163" s="24"/>
      <c r="GG163" s="24"/>
      <c r="GH163" s="24"/>
      <c r="GI163" s="24"/>
      <c r="GJ163" s="24"/>
      <c r="GK163" s="24"/>
      <c r="GL163" s="24"/>
      <c r="GM163" s="24"/>
      <c r="GN163" s="24"/>
      <c r="GO163" s="24"/>
      <c r="GP163" s="24"/>
      <c r="GQ163" s="24"/>
      <c r="GR163" s="24"/>
      <c r="GS163" s="24"/>
      <c r="GT163" s="24"/>
      <c r="GU163" s="24"/>
      <c r="GV163" s="24"/>
      <c r="GW163" s="24"/>
      <c r="GX163" s="24"/>
      <c r="GY163" s="24"/>
      <c r="GZ163" s="24"/>
      <c r="HA163" s="24"/>
      <c r="HB163" s="24"/>
      <c r="HC163" s="24"/>
      <c r="HD163" s="24"/>
      <c r="HE163" s="24"/>
      <c r="HF163" s="24"/>
      <c r="HG163" s="24"/>
      <c r="HH163" s="24"/>
      <c r="HI163" s="24"/>
      <c r="HJ163" s="24"/>
      <c r="HK163" s="24"/>
      <c r="HL163" s="24"/>
      <c r="HM163" s="24"/>
      <c r="HN163" s="24"/>
      <c r="HO163" s="24"/>
      <c r="HP163" s="24"/>
      <c r="HQ163" s="24"/>
      <c r="HR163" s="24"/>
      <c r="HS163" s="24"/>
      <c r="HT163" s="24"/>
      <c r="HU163" s="24"/>
      <c r="HV163" s="30"/>
      <c r="HW163" s="30"/>
      <c r="HX163" s="28"/>
      <c r="HY163" s="28"/>
      <c r="HZ163" s="28"/>
      <c r="IA163" s="28"/>
      <c r="IB163" s="29"/>
      <c r="IC163" s="24"/>
      <c r="ID163" s="24"/>
      <c r="IE163" s="24"/>
      <c r="IF163" s="24"/>
      <c r="IG163" s="24"/>
      <c r="IH163" s="24"/>
      <c r="II163" s="24"/>
      <c r="IJ163" s="24"/>
      <c r="IK163" s="24"/>
      <c r="IL163" s="24"/>
    </row>
  </sheetData>
  <mergeCells count="18">
    <mergeCell ref="B7:C7"/>
    <mergeCell ref="B21:F21"/>
    <mergeCell ref="B20:C20"/>
    <mergeCell ref="B4:C4"/>
    <mergeCell ref="D4:F4"/>
    <mergeCell ref="E7:F7"/>
    <mergeCell ref="B3:C3"/>
    <mergeCell ref="B2:C2"/>
    <mergeCell ref="B1:F1"/>
    <mergeCell ref="D2:F2"/>
    <mergeCell ref="B6:F6"/>
    <mergeCell ref="D3:F3"/>
    <mergeCell ref="I7:J7"/>
    <mergeCell ref="I12:J12"/>
    <mergeCell ref="L12:M12"/>
    <mergeCell ref="I13:M13"/>
    <mergeCell ref="I6:M6"/>
    <mergeCell ref="L7:M7"/>
  </mergeCells>
  <hyperlinks>
    <hyperlink ref="I1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Police</vt:lpstr>
      <vt:lpstr>Police!Print_Area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xp</cp:lastModifiedBy>
  <dcterms:modified xsi:type="dcterms:W3CDTF">2015-06-15T23:33:12Z</dcterms:modified>
</cp:coreProperties>
</file>