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20" windowHeight="8130" activeTab="0"/>
  </bookViews>
  <sheets>
    <sheet name="BİLGİ GİRİŞİ" sheetId="1" r:id="rId1"/>
    <sheet name="LİSTE ( YAZICI DÖKÜMÜ )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<sst xmlns="http://schemas.openxmlformats.org/spreadsheetml/2006/main" count="51" uniqueCount="36">
  <si>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301 HESAP</t>
  </si>
  <si>
    <t>302 HESAP</t>
  </si>
  <si>
    <t>KISA VADELİ</t>
  </si>
  <si>
    <t>EURO</t>
  </si>
  <si>
    <t>DEĞERLENMİŞ TUTAR ( TL )</t>
  </si>
  <si>
    <t>TUTAR (EURO)</t>
  </si>
  <si>
    <t>FARK</t>
  </si>
  <si>
    <t>MİZANDA KAYITLI TUTAR ( TL ) (301+302) HES.</t>
  </si>
  <si>
    <t>401 HESAP</t>
  </si>
  <si>
    <t>402 HESAP</t>
  </si>
  <si>
    <t>UZUN VADELİ</t>
  </si>
  <si>
    <t>TUTAR ( EURO)</t>
  </si>
  <si>
    <t>TUTAR ( EURO )</t>
  </si>
  <si>
    <t>ANA PARA (EURO)</t>
  </si>
  <si>
    <t>MİZANDA KAYITLI TUTAR ( TL ) (401+402) HES.</t>
  </si>
  <si>
    <t>KISA VADELİ FAİZ DEĞERLEME ( 302  HESAP )</t>
  </si>
  <si>
    <t>KISA VADELİ ANA PARA DEĞERLEME   ( 301 HESAP )</t>
  </si>
  <si>
    <t>UZUN VADELİ ANA PARA DEĞERLEME   ( 401 HESAP )</t>
  </si>
  <si>
    <t>MİZANDA KAYITLI TUTAR ( TL ) (302) HES.</t>
  </si>
  <si>
    <t>UZUN VADELİ FAİZ DEĞERLEME ( 402  HESAP )</t>
  </si>
  <si>
    <t>DEĞERLEME TARİHİ</t>
  </si>
  <si>
    <t>DEĞERLEME KURU</t>
  </si>
  <si>
    <t>KALAN KİRA BİLGİLERİ ( FATURADAN YADA EKSTREDEN )</t>
  </si>
  <si>
    <t>FATURALANACAK ANA PARA TUTARI ( KALAN ANA PARA)  EURO</t>
  </si>
  <si>
    <t>FATURALANACAK FAİZ TUTARI ( KALAN FAİZ)  EURO</t>
  </si>
  <si>
    <t>Kısa Vadeli Anapara Tutarı       ( EURO )    - 301 Hesap</t>
  </si>
  <si>
    <t>Uzun Vadeli Anapara Tutarı    ( EURO )    - 401 Hesap</t>
  </si>
  <si>
    <t>Kısa Vadeli Faiz Tutarı       ( EURO )             - 302 Hesap</t>
  </si>
  <si>
    <t>Uzun Vadeli Faiz Tutarı    ( EURO )             - 402 Hesap</t>
  </si>
  <si>
    <t>MİZAN DEĞERLERİ ( TL )</t>
  </si>
  <si>
    <t>301 - HESAP BAKİYESİ</t>
  </si>
  <si>
    <t>401 - HESAP BAKİYESİ</t>
  </si>
  <si>
    <t>302 - HESAP BAKİYESİ</t>
  </si>
  <si>
    <t>402 - HESAP BAKİYESİ</t>
  </si>
  <si>
    <t>MİZANDA KAYITLI TUTAR ( TL ) (402) HES.</t>
  </si>
  <si>
    <t xml:space="preserve"> AMBALAJ TİC.LTD.ŞTİ.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</si>
</sst>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33" borderId="12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34" borderId="0" xfId="0" applyFill="1" applyAlignment="1">
      <alignment/>
    </xf>
    <xf numFmtId="0" fontId="36" fillId="34" borderId="0" xfId="0" applyFont="1" applyFill="1" applyBorder="1" applyAlignment="1">
      <alignment vertical="center"/>
    </xf>
    <xf numFmtId="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36" fillId="0" borderId="2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38" fillId="0" borderId="36" xfId="0" applyFont="1" applyBorder="1" applyAlignment="1">
      <alignment horizontal="center" vertical="center"/>
    </xf>
    <xf numFmtId="14" fontId="0" fillId="0" borderId="37" xfId="0" applyNumberFormat="1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39" fillId="16" borderId="39" xfId="0" applyFont="1" applyFill="1" applyBorder="1" applyAlignment="1">
      <alignment horizontal="center" vertical="center"/>
    </xf>
    <xf numFmtId="0" fontId="39" fillId="16" borderId="40" xfId="0" applyFont="1" applyFill="1" applyBorder="1" applyAlignment="1">
      <alignment horizontal="center" vertical="center"/>
    </xf>
    <xf numFmtId="0" fontId="39" fillId="16" borderId="41" xfId="0" applyFont="1" applyFill="1" applyBorder="1" applyAlignment="1">
      <alignment horizontal="center" vertical="center"/>
    </xf>
    <xf numFmtId="0" fontId="36" fillId="16" borderId="39" xfId="0" applyFont="1" applyFill="1" applyBorder="1" applyAlignment="1">
      <alignment horizontal="center"/>
    </xf>
    <xf numFmtId="0" fontId="36" fillId="16" borderId="40" xfId="0" applyFont="1" applyFill="1" applyBorder="1" applyAlignment="1">
      <alignment horizontal="center"/>
    </xf>
    <xf numFmtId="0" fontId="36" fillId="16" borderId="41" xfId="0" applyFont="1" applyFill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0" fillId="0" borderId="43" xfId="0" applyFont="1" applyFill="1" applyBorder="1" applyAlignment="1">
      <alignment horizontal="center" wrapText="1"/>
    </xf>
    <xf numFmtId="0" fontId="40" fillId="0" borderId="44" xfId="0" applyFont="1" applyFill="1" applyBorder="1" applyAlignment="1">
      <alignment horizont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wrapText="1"/>
    </xf>
    <xf numFmtId="0" fontId="40" fillId="0" borderId="44" xfId="0" applyFont="1" applyBorder="1" applyAlignment="1">
      <alignment horizontal="center" wrapText="1"/>
    </xf>
    <xf numFmtId="0" fontId="36" fillId="0" borderId="15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41" fillId="0" borderId="24" xfId="0" applyFont="1" applyFill="1" applyBorder="1" applyAlignment="1">
      <alignment horizontal="center" wrapText="1"/>
    </xf>
    <xf numFmtId="0" fontId="41" fillId="0" borderId="25" xfId="0" applyFont="1" applyFill="1" applyBorder="1" applyAlignment="1">
      <alignment horizontal="center" wrapText="1"/>
    </xf>
    <xf numFmtId="4" fontId="41" fillId="0" borderId="26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wrapText="1"/>
    </xf>
    <xf numFmtId="0" fontId="41" fillId="0" borderId="56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zoomScalePageLayoutView="0" workbookViewId="0" topLeftCell="A4">
      <selection activeCell="Q2" sqref="Q2"/>
    </sheetView>
  </sheetViews>
  <sheetFormatPr defaultColWidth="9.140625" defaultRowHeight="15"/>
  <cols>
    <col min="1" max="1" width="1.421875" style="0" customWidth="1"/>
    <col min="2" max="2" width="2.00390625" style="0" customWidth="1"/>
    <col min="3" max="6" width="6.57421875" style="0" customWidth="1"/>
    <col min="7" max="7" width="12.421875" style="0" customWidth="1"/>
    <col min="8" max="9" width="6.57421875" style="0" customWidth="1"/>
    <col min="10" max="10" width="16.28125" style="0" customWidth="1"/>
    <col min="11" max="11" width="3.7109375" style="0" customWidth="1"/>
    <col min="12" max="12" width="21.140625" style="0" customWidth="1"/>
    <col min="13" max="13" width="1.8515625" style="0" customWidth="1"/>
    <col min="14" max="18" width="6.57421875" style="0" customWidth="1"/>
  </cols>
  <sheetData>
    <row r="2" spans="2:12" ht="24.75" customHeight="1" thickBot="1">
      <c r="B2" s="43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16.5" thickBot="1" thickTop="1"/>
    <row r="4" spans="3:8" ht="15">
      <c r="C4" s="54" t="s">
        <v>20</v>
      </c>
      <c r="D4" s="55"/>
      <c r="E4" s="55"/>
      <c r="F4" s="55"/>
      <c r="G4" s="44">
        <v>40359</v>
      </c>
      <c r="H4" s="45"/>
    </row>
    <row r="5" spans="3:8" ht="15.75" thickBot="1">
      <c r="C5" s="56" t="s">
        <v>21</v>
      </c>
      <c r="D5" s="57"/>
      <c r="E5" s="57"/>
      <c r="F5" s="57"/>
      <c r="G5" s="20">
        <v>1.9204</v>
      </c>
      <c r="H5" s="21"/>
    </row>
    <row r="6" ht="15.75" thickBot="1"/>
    <row r="7" spans="2:13" ht="15.75" thickBot="1">
      <c r="B7" s="47" t="s">
        <v>22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2:13" ht="5.25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ht="10.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2:13" ht="15">
      <c r="B10" s="11"/>
      <c r="C10" s="53" t="s">
        <v>23</v>
      </c>
      <c r="D10" s="53"/>
      <c r="E10" s="53"/>
      <c r="F10" s="53"/>
      <c r="G10" s="53"/>
      <c r="H10" s="53"/>
      <c r="I10" s="53"/>
      <c r="J10" s="53"/>
      <c r="K10" s="6"/>
      <c r="L10" s="22">
        <f>J12+J13</f>
        <v>49664.49</v>
      </c>
      <c r="M10" s="12"/>
    </row>
    <row r="11" spans="2:13" ht="8.25" customHeight="1"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2"/>
    </row>
    <row r="12" spans="2:13" ht="15">
      <c r="B12" s="11"/>
      <c r="C12" s="46" t="s">
        <v>25</v>
      </c>
      <c r="D12" s="46"/>
      <c r="E12" s="46"/>
      <c r="F12" s="46"/>
      <c r="G12" s="46"/>
      <c r="H12" s="46"/>
      <c r="I12" s="46"/>
      <c r="J12" s="3">
        <v>28712.23</v>
      </c>
      <c r="K12" s="17"/>
      <c r="L12" s="13"/>
      <c r="M12" s="12"/>
    </row>
    <row r="13" spans="2:13" ht="15">
      <c r="B13" s="11"/>
      <c r="C13" s="46" t="s">
        <v>26</v>
      </c>
      <c r="D13" s="46"/>
      <c r="E13" s="46"/>
      <c r="F13" s="46"/>
      <c r="G13" s="46"/>
      <c r="H13" s="46"/>
      <c r="I13" s="46"/>
      <c r="J13" s="3">
        <v>20952.26</v>
      </c>
      <c r="K13" s="17"/>
      <c r="L13" s="13"/>
      <c r="M13" s="12"/>
    </row>
    <row r="14" spans="2:13" ht="15"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2"/>
    </row>
    <row r="15" spans="2:13" ht="15">
      <c r="B15" s="11"/>
      <c r="C15" s="53" t="s">
        <v>24</v>
      </c>
      <c r="D15" s="53"/>
      <c r="E15" s="53"/>
      <c r="F15" s="53"/>
      <c r="G15" s="53"/>
      <c r="H15" s="53"/>
      <c r="I15" s="53"/>
      <c r="J15" s="53"/>
      <c r="K15" s="6"/>
      <c r="L15" s="22">
        <f>J17+J18</f>
        <v>4350.110000000001</v>
      </c>
      <c r="M15" s="12"/>
    </row>
    <row r="16" spans="2:13" ht="8.25" customHeight="1"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</row>
    <row r="17" spans="2:13" ht="15">
      <c r="B17" s="11"/>
      <c r="C17" s="46" t="s">
        <v>27</v>
      </c>
      <c r="D17" s="46"/>
      <c r="E17" s="46"/>
      <c r="F17" s="46"/>
      <c r="G17" s="46"/>
      <c r="H17" s="46"/>
      <c r="I17" s="46"/>
      <c r="J17" s="19">
        <v>3570.53</v>
      </c>
      <c r="K17" s="17"/>
      <c r="L17" s="13"/>
      <c r="M17" s="12"/>
    </row>
    <row r="18" spans="2:13" ht="15">
      <c r="B18" s="11"/>
      <c r="C18" s="46" t="s">
        <v>28</v>
      </c>
      <c r="D18" s="46"/>
      <c r="E18" s="46"/>
      <c r="F18" s="46"/>
      <c r="G18" s="46"/>
      <c r="H18" s="46"/>
      <c r="I18" s="46"/>
      <c r="J18" s="19">
        <v>779.58</v>
      </c>
      <c r="K18" s="17"/>
      <c r="L18" s="13"/>
      <c r="M18" s="12"/>
    </row>
    <row r="19" spans="2:13" ht="9.75" customHeight="1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ht="15.75" thickBot="1"/>
    <row r="21" spans="2:13" ht="15.75" thickBot="1">
      <c r="B21" s="50" t="s">
        <v>29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2:13" ht="8.25" customHeight="1" thickBo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9.75" customHeight="1" thickBo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2:13" ht="15">
      <c r="B24" s="11"/>
      <c r="C24" s="34" t="s">
        <v>30</v>
      </c>
      <c r="D24" s="35"/>
      <c r="E24" s="35"/>
      <c r="F24" s="35"/>
      <c r="G24" s="35"/>
      <c r="H24" s="35"/>
      <c r="I24" s="35"/>
      <c r="J24" s="36"/>
      <c r="K24" s="13"/>
      <c r="L24" s="24">
        <v>57061.39</v>
      </c>
      <c r="M24" s="12"/>
    </row>
    <row r="25" spans="2:13" ht="15">
      <c r="B25" s="11"/>
      <c r="C25" s="37" t="s">
        <v>31</v>
      </c>
      <c r="D25" s="38"/>
      <c r="E25" s="38"/>
      <c r="F25" s="38"/>
      <c r="G25" s="38"/>
      <c r="H25" s="38"/>
      <c r="I25" s="38"/>
      <c r="J25" s="39"/>
      <c r="K25" s="13"/>
      <c r="L25" s="25">
        <v>47068.65</v>
      </c>
      <c r="M25" s="12"/>
    </row>
    <row r="26" spans="2:13" ht="15">
      <c r="B26" s="11"/>
      <c r="C26" s="37" t="s">
        <v>32</v>
      </c>
      <c r="D26" s="38"/>
      <c r="E26" s="38"/>
      <c r="F26" s="38"/>
      <c r="G26" s="38"/>
      <c r="H26" s="38"/>
      <c r="I26" s="38"/>
      <c r="J26" s="39"/>
      <c r="K26" s="13"/>
      <c r="L26" s="25">
        <v>6500.86</v>
      </c>
      <c r="M26" s="12"/>
    </row>
    <row r="27" spans="2:13" ht="15.75" thickBot="1">
      <c r="B27" s="11"/>
      <c r="C27" s="40" t="s">
        <v>33</v>
      </c>
      <c r="D27" s="41"/>
      <c r="E27" s="41"/>
      <c r="F27" s="41"/>
      <c r="G27" s="41"/>
      <c r="H27" s="41"/>
      <c r="I27" s="41"/>
      <c r="J27" s="42"/>
      <c r="K27" s="13"/>
      <c r="L27" s="26">
        <v>1887.52</v>
      </c>
      <c r="M27" s="12"/>
    </row>
    <row r="28" spans="2:13" ht="15.75" thickBot="1">
      <c r="B28" s="32"/>
      <c r="C28" s="33"/>
      <c r="D28" s="33"/>
      <c r="E28" s="33"/>
      <c r="F28" s="33"/>
      <c r="G28" s="33"/>
      <c r="H28" s="33"/>
      <c r="I28" s="33"/>
      <c r="J28" s="33"/>
      <c r="K28" s="15"/>
      <c r="L28" s="23"/>
      <c r="M28" s="16"/>
    </row>
  </sheetData>
  <sheetProtection/>
  <mergeCells count="17">
    <mergeCell ref="B21:M21"/>
    <mergeCell ref="C12:I12"/>
    <mergeCell ref="C13:I13"/>
    <mergeCell ref="C15:J15"/>
    <mergeCell ref="C4:F4"/>
    <mergeCell ref="C5:F5"/>
    <mergeCell ref="C10:J10"/>
    <mergeCell ref="B28:J28"/>
    <mergeCell ref="C24:J24"/>
    <mergeCell ref="C25:J25"/>
    <mergeCell ref="C26:J26"/>
    <mergeCell ref="C27:J27"/>
    <mergeCell ref="B2:L2"/>
    <mergeCell ref="G4:H4"/>
    <mergeCell ref="C17:I17"/>
    <mergeCell ref="C18:I18"/>
    <mergeCell ref="B7:M7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6" sqref="K6"/>
    </sheetView>
  </sheetViews>
  <sheetFormatPr defaultColWidth="9.140625" defaultRowHeight="15"/>
  <cols>
    <col min="3" max="3" width="17.421875" style="0" bestFit="1" customWidth="1"/>
    <col min="4" max="4" width="16.00390625" style="0" customWidth="1"/>
    <col min="5" max="5" width="24.00390625" style="0" customWidth="1"/>
    <col min="6" max="6" width="18.00390625" style="0" customWidth="1"/>
    <col min="7" max="7" width="23.57421875" style="0" customWidth="1"/>
    <col min="8" max="8" width="16.00390625" style="0" customWidth="1"/>
  </cols>
  <sheetData>
    <row r="1" spans="1:9" ht="15.75" thickBot="1">
      <c r="A1" s="27"/>
      <c r="B1" s="27"/>
      <c r="C1" s="27"/>
      <c r="D1" s="27"/>
      <c r="E1" s="27"/>
      <c r="F1" s="27"/>
      <c r="G1" s="27"/>
      <c r="H1" s="27"/>
      <c r="I1" s="27"/>
    </row>
    <row r="2" spans="1:9" ht="24.75" customHeight="1" thickBot="1">
      <c r="A2" s="27"/>
      <c r="B2" s="65" t="s">
        <v>16</v>
      </c>
      <c r="C2" s="66"/>
      <c r="D2" s="66"/>
      <c r="E2" s="66"/>
      <c r="F2" s="73"/>
      <c r="G2" s="66"/>
      <c r="H2" s="67"/>
      <c r="I2" s="27"/>
    </row>
    <row r="3" spans="1:9" ht="15.75" thickTop="1">
      <c r="A3" s="27"/>
      <c r="B3" s="58" t="s">
        <v>3</v>
      </c>
      <c r="C3" s="4" t="s">
        <v>0</v>
      </c>
      <c r="D3" s="30" t="s">
        <v>1</v>
      </c>
      <c r="E3" s="80" t="s">
        <v>2</v>
      </c>
      <c r="F3" s="82" t="s">
        <v>4</v>
      </c>
      <c r="G3" s="61" t="s">
        <v>7</v>
      </c>
      <c r="H3" s="63" t="s">
        <v>6</v>
      </c>
      <c r="I3" s="27"/>
    </row>
    <row r="4" spans="1:9" ht="15">
      <c r="A4" s="27"/>
      <c r="B4" s="59"/>
      <c r="C4" s="1" t="s">
        <v>5</v>
      </c>
      <c r="D4" s="2" t="s">
        <v>11</v>
      </c>
      <c r="E4" s="81" t="s">
        <v>13</v>
      </c>
      <c r="F4" s="83"/>
      <c r="G4" s="62"/>
      <c r="H4" s="64"/>
      <c r="I4" s="27"/>
    </row>
    <row r="5" spans="1:9" ht="26.25" customHeight="1" thickBot="1">
      <c r="A5" s="27"/>
      <c r="B5" s="60"/>
      <c r="C5" s="29">
        <f>'BİLGİ GİRİŞİ'!J12:J12</f>
        <v>28712.23</v>
      </c>
      <c r="D5" s="29">
        <f>'BİLGİ GİRİŞİ'!J17</f>
        <v>3570.53</v>
      </c>
      <c r="E5" s="75">
        <f>C5+D5</f>
        <v>32282.76</v>
      </c>
      <c r="F5" s="79">
        <f>E5*'BİLGİ GİRİŞİ'!G5</f>
        <v>61995.812304</v>
      </c>
      <c r="G5" s="76">
        <f>'BİLGİ GİRİŞİ'!L24</f>
        <v>57061.39</v>
      </c>
      <c r="H5" s="31">
        <f>G5-F5</f>
        <v>-4934.422304</v>
      </c>
      <c r="I5" s="27"/>
    </row>
    <row r="6" spans="1:9" ht="15">
      <c r="A6" s="27"/>
      <c r="B6" s="27"/>
      <c r="C6" s="27"/>
      <c r="D6" s="27"/>
      <c r="E6" s="27"/>
      <c r="F6" s="27"/>
      <c r="G6" s="27"/>
      <c r="H6" s="27"/>
      <c r="I6" s="27"/>
    </row>
    <row r="7" spans="1:9" ht="15.75" thickBot="1">
      <c r="A7" s="27"/>
      <c r="B7" s="27"/>
      <c r="C7" s="27"/>
      <c r="D7" s="27"/>
      <c r="E7" s="27"/>
      <c r="F7" s="27"/>
      <c r="G7" s="27"/>
      <c r="H7" s="27"/>
      <c r="I7" s="27"/>
    </row>
    <row r="8" spans="1:9" ht="24.75" customHeight="1" thickBot="1">
      <c r="A8" s="27"/>
      <c r="B8" s="65" t="s">
        <v>17</v>
      </c>
      <c r="C8" s="66"/>
      <c r="D8" s="66"/>
      <c r="E8" s="66"/>
      <c r="F8" s="73"/>
      <c r="G8" s="66"/>
      <c r="H8" s="67"/>
      <c r="I8" s="27"/>
    </row>
    <row r="9" spans="1:9" ht="15.75" thickTop="1">
      <c r="A9" s="27"/>
      <c r="B9" s="58" t="s">
        <v>3</v>
      </c>
      <c r="C9" s="4" t="s">
        <v>8</v>
      </c>
      <c r="D9" s="30" t="s">
        <v>9</v>
      </c>
      <c r="E9" s="80" t="s">
        <v>10</v>
      </c>
      <c r="F9" s="82" t="s">
        <v>4</v>
      </c>
      <c r="G9" s="61" t="s">
        <v>14</v>
      </c>
      <c r="H9" s="63" t="s">
        <v>6</v>
      </c>
      <c r="I9" s="27"/>
    </row>
    <row r="10" spans="1:9" ht="15">
      <c r="A10" s="27"/>
      <c r="B10" s="59"/>
      <c r="C10" s="1" t="s">
        <v>5</v>
      </c>
      <c r="D10" s="2" t="s">
        <v>12</v>
      </c>
      <c r="E10" s="81" t="s">
        <v>13</v>
      </c>
      <c r="F10" s="83"/>
      <c r="G10" s="62"/>
      <c r="H10" s="64"/>
      <c r="I10" s="27"/>
    </row>
    <row r="11" spans="1:9" ht="26.25" customHeight="1" thickBot="1">
      <c r="A11" s="27"/>
      <c r="B11" s="60"/>
      <c r="C11" s="29">
        <f>'BİLGİ GİRİŞİ'!J13</f>
        <v>20952.26</v>
      </c>
      <c r="D11" s="29">
        <f>'BİLGİ GİRİŞİ'!J18</f>
        <v>779.58</v>
      </c>
      <c r="E11" s="75">
        <f>C11+D11</f>
        <v>21731.84</v>
      </c>
      <c r="F11" s="79">
        <f>E11*'BİLGİ GİRİŞİ'!G5</f>
        <v>41733.825536000004</v>
      </c>
      <c r="G11" s="76">
        <f>'BİLGİ GİRİŞİ'!L25</f>
        <v>47068.65</v>
      </c>
      <c r="H11" s="31">
        <f>G11-F11</f>
        <v>5334.8244639999975</v>
      </c>
      <c r="I11" s="27"/>
    </row>
    <row r="12" spans="1:9" ht="1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5.75" thickBot="1">
      <c r="A13" s="27"/>
      <c r="B13" s="27"/>
      <c r="C13" s="27"/>
      <c r="D13" s="27"/>
      <c r="E13" s="27"/>
      <c r="F13" s="27"/>
      <c r="G13" s="27"/>
      <c r="H13" s="27"/>
      <c r="I13" s="27"/>
    </row>
    <row r="14" spans="1:10" ht="24.75" customHeight="1" thickBot="1">
      <c r="A14" s="27"/>
      <c r="B14" s="27"/>
      <c r="C14" s="27"/>
      <c r="D14" s="68" t="s">
        <v>15</v>
      </c>
      <c r="E14" s="69"/>
      <c r="F14" s="74"/>
      <c r="G14" s="69"/>
      <c r="H14" s="70"/>
      <c r="I14" s="28"/>
      <c r="J14" s="5"/>
    </row>
    <row r="15" spans="1:9" ht="15.75" thickTop="1">
      <c r="A15" s="27"/>
      <c r="B15" s="27"/>
      <c r="C15" s="27"/>
      <c r="D15" s="58" t="s">
        <v>3</v>
      </c>
      <c r="E15" s="4" t="s">
        <v>1</v>
      </c>
      <c r="F15" s="77" t="s">
        <v>4</v>
      </c>
      <c r="G15" s="71" t="s">
        <v>18</v>
      </c>
      <c r="H15" s="63" t="s">
        <v>6</v>
      </c>
      <c r="I15" s="27"/>
    </row>
    <row r="16" spans="1:9" ht="15">
      <c r="A16" s="27"/>
      <c r="B16" s="27"/>
      <c r="C16" s="27"/>
      <c r="D16" s="59"/>
      <c r="E16" s="1" t="s">
        <v>5</v>
      </c>
      <c r="F16" s="78"/>
      <c r="G16" s="72"/>
      <c r="H16" s="64"/>
      <c r="I16" s="27"/>
    </row>
    <row r="17" spans="1:9" ht="26.25" customHeight="1" thickBot="1">
      <c r="A17" s="27"/>
      <c r="B17" s="27"/>
      <c r="C17" s="27"/>
      <c r="D17" s="60"/>
      <c r="E17" s="75">
        <f>'BİLGİ GİRİŞİ'!J17</f>
        <v>3570.53</v>
      </c>
      <c r="F17" s="79">
        <f>E17*'BİLGİ GİRİŞİ'!G5</f>
        <v>6856.8458120000005</v>
      </c>
      <c r="G17" s="76">
        <f>'BİLGİ GİRİŞİ'!L26</f>
        <v>6500.86</v>
      </c>
      <c r="H17" s="31">
        <f>G17-F17</f>
        <v>-355.9858120000008</v>
      </c>
      <c r="I17" s="27"/>
    </row>
    <row r="18" spans="1:9" ht="1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5.75" thickBot="1">
      <c r="A19" s="27"/>
      <c r="B19" s="27"/>
      <c r="C19" s="27"/>
      <c r="D19" s="27"/>
      <c r="E19" s="27"/>
      <c r="F19" s="27"/>
      <c r="G19" s="27"/>
      <c r="H19" s="27"/>
      <c r="I19" s="27"/>
    </row>
    <row r="20" spans="1:10" ht="24.75" customHeight="1" thickBot="1">
      <c r="A20" s="27"/>
      <c r="B20" s="27"/>
      <c r="C20" s="27"/>
      <c r="D20" s="68" t="s">
        <v>19</v>
      </c>
      <c r="E20" s="69"/>
      <c r="F20" s="74"/>
      <c r="G20" s="69"/>
      <c r="H20" s="70"/>
      <c r="I20" s="28"/>
      <c r="J20" s="5"/>
    </row>
    <row r="21" spans="1:9" ht="15.75" thickTop="1">
      <c r="A21" s="27"/>
      <c r="B21" s="27"/>
      <c r="C21" s="27"/>
      <c r="D21" s="58" t="s">
        <v>3</v>
      </c>
      <c r="E21" s="4" t="s">
        <v>9</v>
      </c>
      <c r="F21" s="77" t="s">
        <v>4</v>
      </c>
      <c r="G21" s="71" t="s">
        <v>34</v>
      </c>
      <c r="H21" s="63" t="s">
        <v>6</v>
      </c>
      <c r="I21" s="27"/>
    </row>
    <row r="22" spans="1:9" ht="15">
      <c r="A22" s="27"/>
      <c r="B22" s="27"/>
      <c r="C22" s="27"/>
      <c r="D22" s="59"/>
      <c r="E22" s="1" t="s">
        <v>5</v>
      </c>
      <c r="F22" s="78"/>
      <c r="G22" s="72"/>
      <c r="H22" s="64"/>
      <c r="I22" s="27"/>
    </row>
    <row r="23" spans="1:9" ht="26.25" customHeight="1" thickBot="1">
      <c r="A23" s="27"/>
      <c r="B23" s="27"/>
      <c r="C23" s="27"/>
      <c r="D23" s="60"/>
      <c r="E23" s="75">
        <f>'BİLGİ GİRİŞİ'!J18</f>
        <v>779.58</v>
      </c>
      <c r="F23" s="79">
        <f>E23*'BİLGİ GİRİŞİ'!G5</f>
        <v>1497.105432</v>
      </c>
      <c r="G23" s="76">
        <f>'BİLGİ GİRİŞİ'!L27</f>
        <v>1887.52</v>
      </c>
      <c r="H23" s="31">
        <f>G23-F23</f>
        <v>390.4145679999999</v>
      </c>
      <c r="I23" s="27"/>
    </row>
    <row r="24" spans="1:9" ht="1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5">
      <c r="A28" s="27"/>
      <c r="B28" s="27"/>
      <c r="C28" s="27"/>
      <c r="D28" s="27"/>
      <c r="E28" s="27"/>
      <c r="F28" s="27"/>
      <c r="G28" s="27"/>
      <c r="H28" s="27"/>
      <c r="I28" s="27"/>
    </row>
  </sheetData>
  <sheetProtection/>
  <mergeCells count="20">
    <mergeCell ref="H15:H16"/>
    <mergeCell ref="D14:H14"/>
    <mergeCell ref="F3:F4"/>
    <mergeCell ref="B2:H2"/>
    <mergeCell ref="D20:H20"/>
    <mergeCell ref="D21:D23"/>
    <mergeCell ref="F21:F22"/>
    <mergeCell ref="G21:G22"/>
    <mergeCell ref="H21:H22"/>
    <mergeCell ref="B8:H8"/>
    <mergeCell ref="D15:D17"/>
    <mergeCell ref="F15:F16"/>
    <mergeCell ref="G15:G16"/>
    <mergeCell ref="B9:B11"/>
    <mergeCell ref="F9:F10"/>
    <mergeCell ref="G9:G10"/>
    <mergeCell ref="H9:H10"/>
    <mergeCell ref="B3:B5"/>
    <mergeCell ref="G3:G4"/>
    <mergeCell ref="H3:H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</dc:creator>
  <cp:keywords/>
  <dc:description/>
  <cp:lastModifiedBy>Quest</cp:lastModifiedBy>
  <cp:lastPrinted>2010-07-08T09:51:50Z</cp:lastPrinted>
  <dcterms:created xsi:type="dcterms:W3CDTF">2010-07-08T08:43:03Z</dcterms:created>
  <dcterms:modified xsi:type="dcterms:W3CDTF">2010-07-08T12:03:31Z</dcterms:modified>
  <cp:category/>
  <cp:version/>
  <cp:contentType/>
  <cp:contentStatus/>
</cp:coreProperties>
</file>